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6255" windowWidth="14205" windowHeight="5235" tabRatio="662" firstSheet="2" activeTab="4"/>
  </bookViews>
  <sheets>
    <sheet name="Таб.П1.4 (ЛО)" sheetId="1" state="hidden" r:id="rId1"/>
    <sheet name="Таб.П1.4 (ЛО 2006)" sheetId="2" state="hidden" r:id="rId2"/>
    <sheet name="СПБ " sheetId="3" r:id="rId3"/>
    <sheet name="ЛО " sheetId="4" r:id="rId4"/>
    <sheet name="Свод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3">#REF!</definedName>
    <definedName name="\a" localSheetId="4">#REF!</definedName>
    <definedName name="\a">#REF!</definedName>
    <definedName name="\m" localSheetId="3">#REF!</definedName>
    <definedName name="\m" localSheetId="4">#REF!</definedName>
    <definedName name="\m">#REF!</definedName>
    <definedName name="\n" localSheetId="3">#REF!</definedName>
    <definedName name="\n" localSheetId="4">#REF!</definedName>
    <definedName name="\n">#REF!</definedName>
    <definedName name="\o" localSheetId="3">#REF!</definedName>
    <definedName name="\o" localSheetId="4">#REF!</definedName>
    <definedName name="\o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CompOt">[0]!CompOt</definedName>
    <definedName name="CompRas">[0]!CompRas</definedName>
    <definedName name="ew">[0]!ew</definedName>
    <definedName name="fg">[0]!fg</definedName>
    <definedName name="gh">[0]!gh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h">#REF!</definedName>
    <definedName name="SP1" localSheetId="3">'[3]FES'!#REF!</definedName>
    <definedName name="SP1" localSheetId="4">'[3]FES'!#REF!</definedName>
    <definedName name="SP1">'[3]FES'!#REF!</definedName>
    <definedName name="SP10" localSheetId="3">'[3]FES'!#REF!</definedName>
    <definedName name="SP10" localSheetId="4">'[3]FES'!#REF!</definedName>
    <definedName name="SP10">'[3]FES'!#REF!</definedName>
    <definedName name="SP11" localSheetId="3">'[3]FES'!#REF!</definedName>
    <definedName name="SP11" localSheetId="4">'[3]FES'!#REF!</definedName>
    <definedName name="SP11">'[3]FES'!#REF!</definedName>
    <definedName name="SP12" localSheetId="3">'[3]FES'!#REF!</definedName>
    <definedName name="SP12" localSheetId="4">'[3]FES'!#REF!</definedName>
    <definedName name="SP12">'[3]FES'!#REF!</definedName>
    <definedName name="SP13" localSheetId="3">'[3]FES'!#REF!</definedName>
    <definedName name="SP13" localSheetId="4">'[3]FES'!#REF!</definedName>
    <definedName name="SP13">'[3]FES'!#REF!</definedName>
    <definedName name="SP14" localSheetId="3">'[3]FES'!#REF!</definedName>
    <definedName name="SP14" localSheetId="4">'[3]FES'!#REF!</definedName>
    <definedName name="SP14">'[3]FES'!#REF!</definedName>
    <definedName name="SP15" localSheetId="3">'[3]FES'!#REF!</definedName>
    <definedName name="SP15" localSheetId="4">'[3]FES'!#REF!</definedName>
    <definedName name="SP15">'[3]FES'!#REF!</definedName>
    <definedName name="SP16" localSheetId="3">'[3]FES'!#REF!</definedName>
    <definedName name="SP16" localSheetId="4">'[3]FES'!#REF!</definedName>
    <definedName name="SP16">'[3]FES'!#REF!</definedName>
    <definedName name="SP17" localSheetId="3">'[3]FES'!#REF!</definedName>
    <definedName name="SP17" localSheetId="4">'[3]FES'!#REF!</definedName>
    <definedName name="SP17">'[3]FES'!#REF!</definedName>
    <definedName name="SP18" localSheetId="3">'[3]FES'!#REF!</definedName>
    <definedName name="SP18" localSheetId="4">'[3]FES'!#REF!</definedName>
    <definedName name="SP18">'[3]FES'!#REF!</definedName>
    <definedName name="SP19" localSheetId="3">'[3]FES'!#REF!</definedName>
    <definedName name="SP19" localSheetId="4">'[3]FES'!#REF!</definedName>
    <definedName name="SP19">'[3]FES'!#REF!</definedName>
    <definedName name="SP2" localSheetId="3">'[3]FES'!#REF!</definedName>
    <definedName name="SP2" localSheetId="4">'[3]FES'!#REF!</definedName>
    <definedName name="SP2">'[3]FES'!#REF!</definedName>
    <definedName name="SP20" localSheetId="3">'[3]FES'!#REF!</definedName>
    <definedName name="SP20" localSheetId="4">'[3]FES'!#REF!</definedName>
    <definedName name="SP20">'[3]FES'!#REF!</definedName>
    <definedName name="SP3" localSheetId="3">'[3]FES'!#REF!</definedName>
    <definedName name="SP3" localSheetId="4">'[3]FES'!#REF!</definedName>
    <definedName name="SP3">'[3]FES'!#REF!</definedName>
    <definedName name="SP4" localSheetId="3">'[3]FES'!#REF!</definedName>
    <definedName name="SP4" localSheetId="4">'[3]FES'!#REF!</definedName>
    <definedName name="SP4">'[3]FES'!#REF!</definedName>
    <definedName name="SP5" localSheetId="3">'[3]FES'!#REF!</definedName>
    <definedName name="SP5" localSheetId="4">'[3]FES'!#REF!</definedName>
    <definedName name="SP5">'[3]FES'!#REF!</definedName>
    <definedName name="SP7" localSheetId="3">'[3]FES'!#REF!</definedName>
    <definedName name="SP7" localSheetId="4">'[3]FES'!#REF!</definedName>
    <definedName name="SP7">'[3]FES'!#REF!</definedName>
    <definedName name="SP8" localSheetId="3">'[3]FES'!#REF!</definedName>
    <definedName name="SP8" localSheetId="4">'[3]FES'!#REF!</definedName>
    <definedName name="SP8">'[3]FES'!#REF!</definedName>
    <definedName name="SP9" localSheetId="3">'[3]FES'!#REF!</definedName>
    <definedName name="SP9" localSheetId="4">'[3]FES'!#REF!</definedName>
    <definedName name="SP9">'[3]FES'!#REF!</definedName>
    <definedName name="VV">[0]!VV</definedName>
    <definedName name="а1">#REF!</definedName>
    <definedName name="А8">#REF!</definedName>
    <definedName name="в23ё">[0]!в23ё</definedName>
    <definedName name="вв">[0]!вв</definedName>
    <definedName name="восемь">#REF!</definedName>
    <definedName name="второй">#REF!</definedName>
    <definedName name="ж">[0]!ж</definedName>
    <definedName name="жд">[0]!жд</definedName>
    <definedName name="ЗП1">'[6]Лист13'!$A$2</definedName>
    <definedName name="ЗП2">'[6]Лист13'!$B$2</definedName>
    <definedName name="ЗП3">'[6]Лист13'!$C$2</definedName>
    <definedName name="ЗП4">'[6]Лист13'!$D$2</definedName>
    <definedName name="й">[0]!й</definedName>
    <definedName name="Извлечение_ИМ">#REF!</definedName>
    <definedName name="йй">[0]!йй</definedName>
    <definedName name="ке">[0]!ке</definedName>
    <definedName name="критерий">#REF!</definedName>
    <definedName name="мым">[0]!мым</definedName>
    <definedName name="_xlnm.Print_Area" localSheetId="3">'ЛО '!#REF!</definedName>
    <definedName name="_xlnm.Print_Area" localSheetId="4">'Свод'!#REF!</definedName>
    <definedName name="_xlnm.Print_Area" localSheetId="2">'СПБ '!#REF!</definedName>
    <definedName name="олс">[0]!олс</definedName>
    <definedName name="первый">#REF!</definedName>
    <definedName name="с">[0]!с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фо" localSheetId="4">'[8]Лист1'!#REF!</definedName>
    <definedName name="фо">'[8]Лист1'!#REF!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<sst xmlns="http://schemas.openxmlformats.org/spreadsheetml/2006/main" count="348" uniqueCount="77">
  <si>
    <t>Таблица № П1.4.</t>
  </si>
  <si>
    <t>Баланс электрической энергии по сетям ВН, СН1, СН11 и НН по ЭСО (по региональным электрическим сетям)</t>
  </si>
  <si>
    <t/>
  </si>
  <si>
    <t>млн.кВтч.</t>
  </si>
  <si>
    <t>п.п.</t>
  </si>
  <si>
    <t>Показатели</t>
  </si>
  <si>
    <t>Базовый период</t>
  </si>
  <si>
    <t>Период регулирования 2006 г.</t>
  </si>
  <si>
    <t>Всего</t>
  </si>
  <si>
    <t>ВН</t>
  </si>
  <si>
    <t>СН1</t>
  </si>
  <si>
    <t>СН11</t>
  </si>
  <si>
    <t>НН</t>
  </si>
  <si>
    <t>1.</t>
  </si>
  <si>
    <t xml:space="preserve">Отпуск эл.энергии в сеть, ВСЕГО </t>
  </si>
  <si>
    <t>из смежной сети всего</t>
  </si>
  <si>
    <t>в т.ч. из сети ВН</t>
  </si>
  <si>
    <t>из сети СН1</t>
  </si>
  <si>
    <t>из сети СН2</t>
  </si>
  <si>
    <t>в т.ч.  от электростанций ЭСО</t>
  </si>
  <si>
    <t xml:space="preserve"> - от других поставщиков   </t>
  </si>
  <si>
    <t xml:space="preserve"> - с оптового рынка</t>
  </si>
  <si>
    <t xml:space="preserve"> - от других организаций (Ленсланец и БТЭЦ)</t>
  </si>
  <si>
    <t>1.1.</t>
  </si>
  <si>
    <t>Потери электроэнергии в сети</t>
  </si>
  <si>
    <t>то же в %</t>
  </si>
  <si>
    <t>1.2.</t>
  </si>
  <si>
    <t>Отпуск из сети</t>
  </si>
  <si>
    <t>1.2.1.</t>
  </si>
  <si>
    <t>Потребителям сети</t>
  </si>
  <si>
    <t>в т.ч.                                                                                    собственным потребителям ЭСО</t>
  </si>
  <si>
    <t>из них потребителям, присоединенным к центрам питания на генераторном напряжении</t>
  </si>
  <si>
    <t>производственные нужды Теплосети и на выработку тепла</t>
  </si>
  <si>
    <t>потребителям, рассчитывающимся  по прямым договорам</t>
  </si>
  <si>
    <t>транзит потребителям выведенным на ФОРЭМ</t>
  </si>
  <si>
    <t>1.2.2.</t>
  </si>
  <si>
    <t>Сальдо-переток в другие организации</t>
  </si>
  <si>
    <t>1.2.3.</t>
  </si>
  <si>
    <t>в смежные сети всего</t>
  </si>
  <si>
    <t>в т.ч. в сети СН1</t>
  </si>
  <si>
    <t>в сети СН2</t>
  </si>
  <si>
    <t>в сети НН</t>
  </si>
  <si>
    <t>Период регулирования</t>
  </si>
  <si>
    <t xml:space="preserve">Отпуск эл.энергии в сеть , ВСЕГО </t>
  </si>
  <si>
    <t>из смежной сети, всего</t>
  </si>
  <si>
    <t>в том числе из сети</t>
  </si>
  <si>
    <t>СН2</t>
  </si>
  <si>
    <t>от электростанций ПЭ (ЭСО)</t>
  </si>
  <si>
    <t>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</si>
  <si>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</si>
  <si>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</si>
  <si>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</si>
  <si>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из них потребителям, присоединенным к центру питанияна генераторном напряжении</t>
  </si>
  <si>
    <t>потребителям, рассчитывающимся по прямым договорам</t>
  </si>
  <si>
    <t>транзит потребителям, выведенным на ФОРЭМ</t>
  </si>
  <si>
    <t xml:space="preserve">          в сети СН2</t>
  </si>
  <si>
    <t xml:space="preserve">          в сети НН</t>
  </si>
  <si>
    <t>Потери электроэнергии в смежных сетях</t>
  </si>
  <si>
    <t xml:space="preserve"> - от других организаций </t>
  </si>
  <si>
    <t>тыс.кВтч.</t>
  </si>
  <si>
    <t>Баланс электроэнергии</t>
  </si>
  <si>
    <t>Баланс мощности</t>
  </si>
  <si>
    <t>МВт</t>
  </si>
  <si>
    <t xml:space="preserve">хозяйственные и (или) производственные нужды </t>
  </si>
  <si>
    <t>в т.ч. собственных потребителей ЭСО</t>
  </si>
  <si>
    <t>потребителей выведенных на ФОРЭМ</t>
  </si>
  <si>
    <t>от смежных сетевых организаций</t>
  </si>
  <si>
    <t>в т.ч. из сетей ФСК</t>
  </si>
  <si>
    <t xml:space="preserve"> - от смежных сетевых организаций</t>
  </si>
  <si>
    <t>в т.ч. собственным потребителям ЭСО(хознужды от ПСК)</t>
  </si>
  <si>
    <t>потребителям выведенным на ФОРЭМ (хознужды от других ГП)</t>
  </si>
  <si>
    <t>Баланс мощности за февраль 2013 года (Ленинградская область)</t>
  </si>
  <si>
    <t>Баланс электроэнергии за 2014 года (Санкт Петербург)</t>
  </si>
  <si>
    <t>Баланс электроэнергии за 2014 год (Ленинградская область)</t>
  </si>
  <si>
    <t>Баланс электроэнергии за 2014 года (ПАО Ленэнерго)</t>
  </si>
  <si>
    <t>Баланс мощности за 2014 года (ПАО Ленэнерго)</t>
  </si>
  <si>
    <t>Баланс мощности за 2014 года (Санкт Петербург)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</si>
</sst>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General_)"/>
    <numFmt numFmtId="175" formatCode="_(* #,##0_);_(* \(#,##0\);_(* &quot;-&quot;_);_(@_)"/>
    <numFmt numFmtId="176" formatCode="_(* #,##0.00_);_(* \(#,##0.00\);_(* &quot;-&quot;??_);_(@_)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0000000"/>
    <numFmt numFmtId="183" formatCode="#,##0.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%"/>
    <numFmt numFmtId="191" formatCode="0.0%"/>
    <numFmt numFmtId="192" formatCode="_-* #,##0_$_-;\-* #,##0_$_-;_-* &quot;-&quot;_$_-;_-@_-"/>
    <numFmt numFmtId="193" formatCode="_-* #,##0.00_$_-;\-* #,##0.00_$_-;_-* &quot;-&quot;??_$_-;_-@_-"/>
    <numFmt numFmtId="194" formatCode="&quot;$&quot;#,##0_);[Red]\(&quot;$&quot;#,##0\)"/>
    <numFmt numFmtId="195" formatCode="_-* #,##0.00&quot;$&quot;_-;\-* #,##0.00&quot;$&quot;_-;_-* &quot;-&quot;??&quot;$&quot;_-;_-@_-"/>
    <numFmt numFmtId="196" formatCode="0.0000E+00"/>
    <numFmt numFmtId="197" formatCode="0.000E+00"/>
    <numFmt numFmtId="198" formatCode="0.0E+00"/>
    <numFmt numFmtId="199" formatCode="0E+00"/>
    <numFmt numFmtId="200" formatCode="_-* #,##0.000_р_._-;\-* #,##0.000_р_._-;_-* &quot;-&quot;??_р_._-;_-@_-"/>
    <numFmt numFmtId="201" formatCode="_-* #,##0.0000_р_._-;\-* #,##0.0000_р_._-;_-* &quot;-&quot;?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00_р_._-;\-* #,##0.000_р_._-;_-* &quot;-&quot;???_р_._-;_-@_-"/>
    <numFmt numFmtId="207" formatCode="_-* #,##0.0_р_._-;\-* #,##0.0_р_._-;_-* &quot;-&quot;??_р_._-;_-@_-"/>
    <numFmt numFmtId="208" formatCode="_-* #,##0_р_._-;\-* #,##0_р_._-;_-* &quot;-&quot;??_р_._-;_-@_-"/>
    <numFmt numFmtId="209" formatCode="_-* #,##0.00000_р_._-;\-* #,##0.00000_р_._-;_-* &quot;-&quot;??_р_._-;_-@_-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color indexed="10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2"/>
      <name val="Times New Roman Cyr"/>
      <family val="1"/>
    </font>
    <font>
      <sz val="11"/>
      <name val="Times New Roman CYR"/>
      <family val="0"/>
    </font>
    <font>
      <b/>
      <sz val="10"/>
      <color indexed="12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sz val="10"/>
      <name val="NTHarmon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 CYR"/>
      <family val="0"/>
    </font>
    <font>
      <b/>
      <sz val="10"/>
      <color indexed="10"/>
      <name val="Times New Roman"/>
      <family val="1"/>
    </font>
    <font>
      <sz val="10"/>
      <color indexed="60"/>
      <name val="Times New Roman CYR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Times New Roman CYR"/>
      <family val="0"/>
    </font>
    <font>
      <b/>
      <sz val="10"/>
      <color rgb="FF8228BA"/>
      <name val="Times New Roman CYR"/>
      <family val="0"/>
    </font>
    <font>
      <b/>
      <sz val="10"/>
      <color rgb="FFFF0000"/>
      <name val="Times New Roman"/>
      <family val="1"/>
    </font>
    <font>
      <sz val="10"/>
      <color rgb="FFC00000"/>
      <name val="Times New Roman CYR"/>
      <family val="1"/>
    </font>
    <font>
      <b/>
      <sz val="1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 applyNumberFormat="0">
      <alignment horizontal="left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74" fontId="0" fillId="0" borderId="1">
      <alignment/>
      <protection locked="0"/>
    </xf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174" fontId="14" fillId="28" borderId="1">
      <alignment/>
      <protection/>
    </xf>
    <xf numFmtId="0" fontId="55" fillId="0" borderId="7" applyNumberFormat="0" applyFill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1" borderId="0" applyNumberFormat="0" applyBorder="0" applyAlignment="0" applyProtection="0"/>
    <xf numFmtId="172" fontId="9" fillId="32" borderId="9" applyNumberFormat="0" applyBorder="0" applyAlignment="0">
      <protection locked="0"/>
    </xf>
    <xf numFmtId="0" fontId="60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top"/>
      <protection/>
    </xf>
    <xf numFmtId="0" fontId="4" fillId="0" borderId="0" xfId="64" applyNumberFormat="1" applyFont="1" applyFill="1" applyBorder="1" applyAlignment="1" applyProtection="1">
      <alignment vertical="top" wrapText="1"/>
      <protection/>
    </xf>
    <xf numFmtId="0" fontId="2" fillId="0" borderId="0" xfId="63">
      <alignment/>
      <protection/>
    </xf>
    <xf numFmtId="0" fontId="4" fillId="0" borderId="0" xfId="64" applyNumberFormat="1" applyFont="1" applyFill="1" applyBorder="1" applyAlignment="1" applyProtection="1">
      <alignment horizontal="right" vertical="top"/>
      <protection/>
    </xf>
    <xf numFmtId="0" fontId="2" fillId="0" borderId="0" xfId="63" applyBorder="1">
      <alignment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 wrapText="1"/>
      <protection/>
    </xf>
    <xf numFmtId="0" fontId="4" fillId="0" borderId="0" xfId="63" applyNumberFormat="1" applyFont="1" applyFill="1" applyBorder="1" applyAlignment="1" applyProtection="1">
      <alignment horizontal="right" vertical="top"/>
      <protection/>
    </xf>
    <xf numFmtId="0" fontId="4" fillId="0" borderId="0" xfId="63" applyNumberFormat="1" applyFont="1" applyFill="1" applyBorder="1" applyAlignment="1" applyProtection="1">
      <alignment horizontal="right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top"/>
      <protection/>
    </xf>
    <xf numFmtId="0" fontId="7" fillId="0" borderId="12" xfId="63" applyNumberFormat="1" applyFont="1" applyFill="1" applyBorder="1" applyAlignment="1" applyProtection="1">
      <alignment horizontal="center" vertical="top" wrapText="1"/>
      <protection/>
    </xf>
    <xf numFmtId="0" fontId="7" fillId="0" borderId="0" xfId="63" applyFont="1">
      <alignment/>
      <protection/>
    </xf>
    <xf numFmtId="0" fontId="4" fillId="0" borderId="12" xfId="66" applyFont="1" applyBorder="1" applyAlignment="1">
      <alignment horizontal="center" wrapText="1"/>
      <protection/>
    </xf>
    <xf numFmtId="0" fontId="4" fillId="0" borderId="12" xfId="66" applyFont="1" applyBorder="1" applyAlignment="1">
      <alignment vertical="center" wrapText="1"/>
      <protection/>
    </xf>
    <xf numFmtId="173" fontId="8" fillId="0" borderId="12" xfId="66" applyNumberFormat="1" applyFont="1" applyBorder="1" applyAlignment="1">
      <alignment/>
      <protection/>
    </xf>
    <xf numFmtId="173" fontId="9" fillId="35" borderId="12" xfId="66" applyNumberFormat="1" applyFont="1" applyFill="1" applyBorder="1" applyAlignment="1">
      <alignment wrapText="1"/>
      <protection/>
    </xf>
    <xf numFmtId="0" fontId="4" fillId="0" borderId="12" xfId="66" applyFont="1" applyBorder="1" applyAlignment="1">
      <alignment horizontal="left" vertical="center" wrapText="1" indent="2"/>
      <protection/>
    </xf>
    <xf numFmtId="173" fontId="9" fillId="35" borderId="12" xfId="66" applyNumberFormat="1" applyFont="1" applyFill="1" applyBorder="1" applyAlignment="1">
      <alignment horizontal="left" wrapText="1" indent="2"/>
      <protection/>
    </xf>
    <xf numFmtId="173" fontId="8" fillId="35" borderId="12" xfId="66" applyNumberFormat="1" applyFont="1" applyFill="1" applyBorder="1" applyAlignment="1">
      <alignment/>
      <protection/>
    </xf>
    <xf numFmtId="0" fontId="4" fillId="0" borderId="12" xfId="66" applyFont="1" applyBorder="1" applyAlignment="1">
      <alignment horizontal="left" vertical="center" wrapText="1" indent="5"/>
      <protection/>
    </xf>
    <xf numFmtId="173" fontId="9" fillId="0" borderId="12" xfId="66" applyNumberFormat="1" applyFont="1" applyBorder="1" applyAlignment="1">
      <alignment wrapText="1"/>
      <protection/>
    </xf>
    <xf numFmtId="173" fontId="9" fillId="0" borderId="12" xfId="66" applyNumberFormat="1" applyFont="1" applyBorder="1" applyAlignment="1">
      <alignment/>
      <protection/>
    </xf>
    <xf numFmtId="0" fontId="6" fillId="0" borderId="12" xfId="65" applyFont="1" applyBorder="1" applyAlignment="1">
      <alignment horizontal="left" vertical="center" wrapText="1"/>
      <protection/>
    </xf>
    <xf numFmtId="173" fontId="8" fillId="0" borderId="12" xfId="66" applyNumberFormat="1" applyFont="1" applyBorder="1" applyAlignment="1">
      <alignment wrapText="1"/>
      <protection/>
    </xf>
    <xf numFmtId="0" fontId="6" fillId="0" borderId="12" xfId="65" applyFont="1" applyBorder="1" applyAlignment="1">
      <alignment horizontal="left" vertical="center" wrapText="1" indent="2"/>
      <protection/>
    </xf>
    <xf numFmtId="173" fontId="10" fillId="0" borderId="12" xfId="66" applyNumberFormat="1" applyFont="1" applyBorder="1" applyAlignment="1">
      <alignment/>
      <protection/>
    </xf>
    <xf numFmtId="173" fontId="8" fillId="0" borderId="12" xfId="66" applyNumberFormat="1" applyFont="1" applyBorder="1">
      <alignment/>
      <protection/>
    </xf>
    <xf numFmtId="0" fontId="2" fillId="0" borderId="12" xfId="63" applyFont="1" applyBorder="1">
      <alignment/>
      <protection/>
    </xf>
    <xf numFmtId="173" fontId="2" fillId="0" borderId="12" xfId="63" applyNumberFormat="1" applyFont="1" applyBorder="1">
      <alignment/>
      <protection/>
    </xf>
    <xf numFmtId="0" fontId="2" fillId="0" borderId="12" xfId="66" applyFont="1" applyBorder="1" applyAlignment="1">
      <alignment horizontal="left" vertical="center" wrapText="1" indent="4"/>
      <protection/>
    </xf>
    <xf numFmtId="0" fontId="2" fillId="0" borderId="12" xfId="66" applyFont="1" applyBorder="1" applyAlignment="1">
      <alignment horizontal="left" vertical="center" wrapText="1" indent="2"/>
      <protection/>
    </xf>
    <xf numFmtId="0" fontId="4" fillId="0" borderId="13" xfId="66" applyFont="1" applyBorder="1" applyAlignment="1">
      <alignment vertical="center" wrapText="1"/>
      <protection/>
    </xf>
    <xf numFmtId="173" fontId="9" fillId="0" borderId="13" xfId="66" applyNumberFormat="1" applyFont="1" applyBorder="1" applyAlignment="1">
      <alignment wrapText="1"/>
      <protection/>
    </xf>
    <xf numFmtId="0" fontId="4" fillId="0" borderId="12" xfId="66" applyFont="1" applyBorder="1" applyAlignment="1">
      <alignment horizontal="center" vertical="top" wrapText="1"/>
      <protection/>
    </xf>
    <xf numFmtId="173" fontId="10" fillId="0" borderId="12" xfId="66" applyNumberFormat="1" applyFont="1" applyBorder="1" applyAlignment="1">
      <alignment/>
      <protection/>
    </xf>
    <xf numFmtId="173" fontId="10" fillId="35" borderId="12" xfId="66" applyNumberFormat="1" applyFont="1" applyFill="1" applyBorder="1" applyAlignment="1">
      <alignment/>
      <protection/>
    </xf>
    <xf numFmtId="0" fontId="6" fillId="0" borderId="0" xfId="63" applyFont="1" applyFill="1" applyBorder="1" applyAlignment="1">
      <alignment wrapText="1"/>
      <protection/>
    </xf>
    <xf numFmtId="0" fontId="2" fillId="0" borderId="0" xfId="63" applyBorder="1" applyAlignment="1">
      <alignment wrapText="1"/>
      <protection/>
    </xf>
    <xf numFmtId="173" fontId="2" fillId="0" borderId="0" xfId="63" applyNumberFormat="1" applyBorder="1">
      <alignment/>
      <protection/>
    </xf>
    <xf numFmtId="0" fontId="2" fillId="0" borderId="0" xfId="63" applyAlignment="1">
      <alignment wrapText="1"/>
      <protection/>
    </xf>
    <xf numFmtId="0" fontId="7" fillId="36" borderId="12" xfId="63" applyFont="1" applyFill="1" applyBorder="1" applyAlignment="1">
      <alignment horizontal="center" wrapText="1"/>
      <protection/>
    </xf>
    <xf numFmtId="0" fontId="6" fillId="36" borderId="12" xfId="63" applyFont="1" applyFill="1" applyBorder="1" applyAlignment="1">
      <alignment wrapText="1"/>
      <protection/>
    </xf>
    <xf numFmtId="173" fontId="11" fillId="36" borderId="12" xfId="63" applyNumberFormat="1" applyFont="1" applyFill="1" applyBorder="1" applyAlignment="1">
      <alignment/>
      <protection/>
    </xf>
    <xf numFmtId="173" fontId="2" fillId="36" borderId="12" xfId="63" applyNumberFormat="1" applyFont="1" applyFill="1" applyBorder="1">
      <alignment/>
      <protection/>
    </xf>
    <xf numFmtId="0" fontId="7" fillId="0" borderId="12" xfId="63" applyFont="1" applyBorder="1" applyAlignment="1">
      <alignment horizontal="center" wrapText="1"/>
      <protection/>
    </xf>
    <xf numFmtId="0" fontId="6" fillId="0" borderId="12" xfId="63" applyFont="1" applyBorder="1" applyAlignment="1">
      <alignment wrapText="1"/>
      <protection/>
    </xf>
    <xf numFmtId="3" fontId="11" fillId="0" borderId="12" xfId="63" applyNumberFormat="1" applyFont="1" applyBorder="1" applyAlignment="1">
      <alignment/>
      <protection/>
    </xf>
    <xf numFmtId="173" fontId="11" fillId="0" borderId="12" xfId="63" applyNumberFormat="1" applyFont="1" applyBorder="1" applyAlignment="1">
      <alignment/>
      <protection/>
    </xf>
    <xf numFmtId="0" fontId="6" fillId="0" borderId="12" xfId="63" applyFont="1" applyBorder="1" applyAlignment="1">
      <alignment horizontal="justify" wrapText="1"/>
      <protection/>
    </xf>
    <xf numFmtId="0" fontId="7" fillId="0" borderId="12" xfId="63" applyFont="1" applyFill="1" applyBorder="1" applyAlignment="1">
      <alignment horizontal="center" wrapText="1"/>
      <protection/>
    </xf>
    <xf numFmtId="0" fontId="6" fillId="0" borderId="12" xfId="63" applyFont="1" applyFill="1" applyBorder="1" applyAlignment="1">
      <alignment wrapText="1"/>
      <protection/>
    </xf>
    <xf numFmtId="173" fontId="11" fillId="0" borderId="12" xfId="63" applyNumberFormat="1" applyFont="1" applyFill="1" applyBorder="1" applyAlignment="1">
      <alignment/>
      <protection/>
    </xf>
    <xf numFmtId="173" fontId="2" fillId="0" borderId="12" xfId="63" applyNumberFormat="1" applyFont="1" applyFill="1" applyBorder="1">
      <alignment/>
      <protection/>
    </xf>
    <xf numFmtId="0" fontId="6" fillId="0" borderId="12" xfId="63" applyFont="1" applyBorder="1" applyAlignment="1">
      <alignment wrapText="1"/>
      <protection/>
    </xf>
    <xf numFmtId="0" fontId="4" fillId="0" borderId="12" xfId="64" applyNumberFormat="1" applyFont="1" applyFill="1" applyBorder="1" applyAlignment="1" applyProtection="1">
      <alignment vertical="top"/>
      <protection/>
    </xf>
    <xf numFmtId="0" fontId="4" fillId="0" borderId="12" xfId="64" applyNumberFormat="1" applyFont="1" applyFill="1" applyBorder="1" applyAlignment="1" applyProtection="1">
      <alignment vertical="top" wrapText="1"/>
      <protection/>
    </xf>
    <xf numFmtId="173" fontId="4" fillId="0" borderId="12" xfId="64" applyNumberFormat="1" applyFont="1" applyFill="1" applyBorder="1" applyAlignment="1" applyProtection="1">
      <alignment vertical="top"/>
      <protection/>
    </xf>
    <xf numFmtId="173" fontId="2" fillId="0" borderId="12" xfId="63" applyNumberFormat="1" applyBorder="1">
      <alignment/>
      <protection/>
    </xf>
    <xf numFmtId="0" fontId="2" fillId="0" borderId="12" xfId="63" applyBorder="1">
      <alignment/>
      <protection/>
    </xf>
    <xf numFmtId="173" fontId="12" fillId="0" borderId="12" xfId="66" applyNumberFormat="1" applyFont="1" applyBorder="1" applyAlignment="1">
      <alignment wrapText="1"/>
      <protection/>
    </xf>
    <xf numFmtId="0" fontId="13" fillId="0" borderId="12" xfId="63" applyFont="1" applyBorder="1">
      <alignment/>
      <protection/>
    </xf>
    <xf numFmtId="173" fontId="13" fillId="0" borderId="12" xfId="63" applyNumberFormat="1" applyFont="1" applyBorder="1">
      <alignment/>
      <protection/>
    </xf>
    <xf numFmtId="173" fontId="2" fillId="0" borderId="0" xfId="63" applyNumberFormat="1" applyBorder="1" applyAlignment="1">
      <alignment horizontal="center"/>
      <protection/>
    </xf>
    <xf numFmtId="173" fontId="10" fillId="0" borderId="12" xfId="66" applyNumberFormat="1" applyFont="1" applyBorder="1" applyAlignment="1">
      <alignment horizontal="center"/>
      <protection/>
    </xf>
    <xf numFmtId="173" fontId="10" fillId="35" borderId="12" xfId="66" applyNumberFormat="1" applyFont="1" applyFill="1" applyBorder="1" applyAlignment="1">
      <alignment horizontal="center"/>
      <protection/>
    </xf>
    <xf numFmtId="0" fontId="2" fillId="37" borderId="0" xfId="63" applyFill="1">
      <alignment/>
      <protection/>
    </xf>
    <xf numFmtId="0" fontId="2" fillId="37" borderId="0" xfId="63" applyFill="1" applyAlignment="1">
      <alignment horizontal="center"/>
      <protection/>
    </xf>
    <xf numFmtId="0" fontId="2" fillId="0" borderId="0" xfId="63" applyFill="1" applyAlignment="1">
      <alignment wrapText="1"/>
      <protection/>
    </xf>
    <xf numFmtId="0" fontId="2" fillId="0" borderId="0" xfId="63" applyFill="1" applyAlignment="1">
      <alignment horizontal="center"/>
      <protection/>
    </xf>
    <xf numFmtId="0" fontId="2" fillId="0" borderId="0" xfId="63" applyFill="1">
      <alignment/>
      <protection/>
    </xf>
    <xf numFmtId="0" fontId="4" fillId="0" borderId="0" xfId="63" applyNumberFormat="1" applyFont="1" applyFill="1" applyBorder="1" applyAlignment="1" applyProtection="1">
      <alignment horizontal="center" vertical="top"/>
      <protection/>
    </xf>
    <xf numFmtId="0" fontId="4" fillId="0" borderId="0" xfId="63" applyNumberFormat="1" applyFont="1" applyFill="1" applyBorder="1" applyAlignment="1" applyProtection="1">
      <alignment horizontal="center"/>
      <protection/>
    </xf>
    <xf numFmtId="0" fontId="2" fillId="0" borderId="0" xfId="63" applyFont="1" applyFill="1">
      <alignment/>
      <protection/>
    </xf>
    <xf numFmtId="0" fontId="4" fillId="0" borderId="14" xfId="66" applyFont="1" applyBorder="1" applyAlignment="1">
      <alignment vertical="center" wrapText="1"/>
      <protection/>
    </xf>
    <xf numFmtId="0" fontId="4" fillId="0" borderId="14" xfId="66" applyFont="1" applyBorder="1" applyAlignment="1">
      <alignment horizontal="left" vertical="center" wrapText="1" indent="2"/>
      <protection/>
    </xf>
    <xf numFmtId="0" fontId="4" fillId="0" borderId="14" xfId="66" applyFont="1" applyBorder="1" applyAlignment="1">
      <alignment horizontal="left" vertical="center" wrapText="1" indent="5"/>
      <protection/>
    </xf>
    <xf numFmtId="0" fontId="6" fillId="0" borderId="14" xfId="65" applyFont="1" applyBorder="1" applyAlignment="1">
      <alignment horizontal="left" vertical="center" wrapText="1"/>
      <protection/>
    </xf>
    <xf numFmtId="0" fontId="6" fillId="0" borderId="14" xfId="65" applyFont="1" applyBorder="1" applyAlignment="1">
      <alignment horizontal="left" vertical="center" wrapText="1" indent="2"/>
      <protection/>
    </xf>
    <xf numFmtId="0" fontId="2" fillId="0" borderId="14" xfId="66" applyFont="1" applyBorder="1" applyAlignment="1">
      <alignment horizontal="left" vertical="center" wrapText="1" indent="4"/>
      <protection/>
    </xf>
    <xf numFmtId="0" fontId="2" fillId="0" borderId="14" xfId="66" applyFont="1" applyBorder="1" applyAlignment="1">
      <alignment horizontal="left" vertical="center" wrapText="1" indent="2"/>
      <protection/>
    </xf>
    <xf numFmtId="0" fontId="4" fillId="0" borderId="15" xfId="66" applyFont="1" applyBorder="1" applyAlignment="1">
      <alignment horizontal="left" vertical="center" wrapText="1" indent="5"/>
      <protection/>
    </xf>
    <xf numFmtId="173" fontId="2" fillId="0" borderId="0" xfId="63" applyNumberFormat="1" applyFont="1" applyFill="1">
      <alignment/>
      <protection/>
    </xf>
    <xf numFmtId="0" fontId="4" fillId="0" borderId="0" xfId="66" applyFont="1" applyFill="1" applyBorder="1" applyAlignment="1">
      <alignment horizontal="center" vertical="top" wrapText="1"/>
      <protection/>
    </xf>
    <xf numFmtId="0" fontId="4" fillId="0" borderId="0" xfId="66" applyFont="1" applyFill="1" applyBorder="1" applyAlignment="1">
      <alignment horizontal="left" vertical="center" wrapText="1" indent="5"/>
      <protection/>
    </xf>
    <xf numFmtId="173" fontId="6" fillId="0" borderId="0" xfId="63" applyNumberFormat="1" applyFont="1" applyFill="1">
      <alignment/>
      <protection/>
    </xf>
    <xf numFmtId="0" fontId="6" fillId="0" borderId="14" xfId="66" applyFont="1" applyBorder="1" applyAlignment="1">
      <alignment vertical="center" wrapText="1"/>
      <protection/>
    </xf>
    <xf numFmtId="0" fontId="4" fillId="0" borderId="14" xfId="66" applyFont="1" applyBorder="1" applyAlignment="1">
      <alignment horizontal="center" wrapText="1"/>
      <protection/>
    </xf>
    <xf numFmtId="0" fontId="4" fillId="0" borderId="14" xfId="66" applyFont="1" applyBorder="1" applyAlignment="1">
      <alignment horizontal="center" vertical="top" wrapText="1"/>
      <protection/>
    </xf>
    <xf numFmtId="0" fontId="4" fillId="0" borderId="15" xfId="66" applyFont="1" applyBorder="1" applyAlignment="1">
      <alignment horizontal="center" vertical="top" wrapText="1"/>
      <protection/>
    </xf>
    <xf numFmtId="0" fontId="4" fillId="0" borderId="16" xfId="66" applyFont="1" applyBorder="1" applyAlignment="1">
      <alignment horizontal="center" wrapText="1"/>
      <protection/>
    </xf>
    <xf numFmtId="0" fontId="4" fillId="0" borderId="16" xfId="66" applyFont="1" applyBorder="1" applyAlignment="1">
      <alignment vertical="center" wrapText="1"/>
      <protection/>
    </xf>
    <xf numFmtId="0" fontId="7" fillId="0" borderId="17" xfId="63" applyNumberFormat="1" applyFont="1" applyFill="1" applyBorder="1" applyAlignment="1" applyProtection="1">
      <alignment horizontal="center" vertical="top" wrapText="1"/>
      <protection/>
    </xf>
    <xf numFmtId="0" fontId="7" fillId="0" borderId="18" xfId="63" applyNumberFormat="1" applyFont="1" applyFill="1" applyBorder="1" applyAlignment="1" applyProtection="1">
      <alignment horizontal="center" vertical="top"/>
      <protection/>
    </xf>
    <xf numFmtId="0" fontId="2" fillId="38" borderId="0" xfId="63" applyFill="1">
      <alignment/>
      <protection/>
    </xf>
    <xf numFmtId="0" fontId="20" fillId="0" borderId="0" xfId="63" applyNumberFormat="1" applyFont="1" applyFill="1" applyBorder="1" applyAlignment="1" applyProtection="1">
      <alignment vertical="top"/>
      <protection/>
    </xf>
    <xf numFmtId="0" fontId="2" fillId="0" borderId="0" xfId="63" applyFill="1" applyBorder="1">
      <alignment/>
      <protection/>
    </xf>
    <xf numFmtId="173" fontId="2" fillId="0" borderId="0" xfId="63" applyNumberFormat="1" applyFill="1" applyBorder="1">
      <alignment/>
      <protection/>
    </xf>
    <xf numFmtId="0" fontId="2" fillId="0" borderId="0" xfId="63" applyFill="1" applyBorder="1" applyAlignment="1">
      <alignment horizontal="center"/>
      <protection/>
    </xf>
    <xf numFmtId="0" fontId="16" fillId="0" borderId="0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63" applyNumberFormat="1" applyFont="1" applyFill="1" applyBorder="1" applyAlignment="1" applyProtection="1">
      <alignment horizontal="center" vertical="top" wrapText="1"/>
      <protection/>
    </xf>
    <xf numFmtId="173" fontId="11" fillId="0" borderId="0" xfId="66" applyNumberFormat="1" applyFont="1" applyFill="1" applyBorder="1" applyAlignment="1">
      <alignment horizontal="center"/>
      <protection/>
    </xf>
    <xf numFmtId="173" fontId="13" fillId="0" borderId="0" xfId="63" applyNumberFormat="1" applyFont="1" applyFill="1" applyBorder="1" applyAlignment="1">
      <alignment horizontal="center"/>
      <protection/>
    </xf>
    <xf numFmtId="173" fontId="6" fillId="0" borderId="0" xfId="63" applyNumberFormat="1" applyFont="1" applyFill="1" applyAlignment="1">
      <alignment horizontal="right"/>
      <protection/>
    </xf>
    <xf numFmtId="0" fontId="64" fillId="0" borderId="0" xfId="63" applyFont="1" applyFill="1">
      <alignment/>
      <protection/>
    </xf>
    <xf numFmtId="0" fontId="65" fillId="0" borderId="0" xfId="63" applyFont="1">
      <alignment/>
      <protection/>
    </xf>
    <xf numFmtId="184" fontId="6" fillId="0" borderId="0" xfId="63" applyNumberFormat="1" applyFont="1" applyFill="1">
      <alignment/>
      <protection/>
    </xf>
    <xf numFmtId="2" fontId="2" fillId="0" borderId="0" xfId="63" applyNumberFormat="1" applyFill="1">
      <alignment/>
      <protection/>
    </xf>
    <xf numFmtId="2" fontId="2" fillId="0" borderId="0" xfId="63" applyNumberFormat="1" applyFill="1" applyBorder="1">
      <alignment/>
      <protection/>
    </xf>
    <xf numFmtId="2" fontId="2" fillId="0" borderId="0" xfId="63" applyNumberFormat="1" applyFill="1" applyBorder="1" applyAlignment="1">
      <alignment horizontal="center"/>
      <protection/>
    </xf>
    <xf numFmtId="2" fontId="4" fillId="0" borderId="0" xfId="63" applyNumberFormat="1" applyFont="1" applyFill="1" applyBorder="1" applyAlignment="1" applyProtection="1">
      <alignment horizontal="center" vertical="top"/>
      <protection/>
    </xf>
    <xf numFmtId="2" fontId="4" fillId="0" borderId="0" xfId="63" applyNumberFormat="1" applyFont="1" applyFill="1" applyBorder="1" applyAlignment="1" applyProtection="1">
      <alignment horizontal="center"/>
      <protection/>
    </xf>
    <xf numFmtId="0" fontId="7" fillId="0" borderId="19" xfId="63" applyNumberFormat="1" applyFont="1" applyFill="1" applyBorder="1" applyAlignment="1" applyProtection="1">
      <alignment horizontal="center" vertical="top" wrapText="1"/>
      <protection/>
    </xf>
    <xf numFmtId="183" fontId="6" fillId="0" borderId="0" xfId="63" applyNumberFormat="1" applyFont="1" applyFill="1">
      <alignment/>
      <protection/>
    </xf>
    <xf numFmtId="0" fontId="4" fillId="0" borderId="0" xfId="66" applyFont="1" applyFill="1" applyBorder="1" applyAlignment="1">
      <alignment horizontal="right" vertical="center" wrapText="1" indent="5"/>
      <protection/>
    </xf>
    <xf numFmtId="173" fontId="6" fillId="0" borderId="0" xfId="63" applyNumberFormat="1" applyFont="1" applyFill="1" applyBorder="1" applyAlignment="1" applyProtection="1">
      <alignment horizontal="center" vertical="center" wrapText="1"/>
      <protection/>
    </xf>
    <xf numFmtId="173" fontId="19" fillId="0" borderId="0" xfId="63" applyNumberFormat="1" applyFont="1" applyFill="1" applyBorder="1" applyAlignment="1" applyProtection="1">
      <alignment horizontal="center" vertical="top" wrapText="1"/>
      <protection/>
    </xf>
    <xf numFmtId="173" fontId="2" fillId="0" borderId="0" xfId="63" applyNumberFormat="1" applyFont="1" applyFill="1" applyBorder="1">
      <alignment/>
      <protection/>
    </xf>
    <xf numFmtId="0" fontId="2" fillId="0" borderId="0" xfId="63" applyFont="1" applyFill="1" applyBorder="1">
      <alignment/>
      <protection/>
    </xf>
    <xf numFmtId="173" fontId="6" fillId="0" borderId="0" xfId="63" applyNumberFormat="1" applyFont="1" applyFill="1" applyBorder="1">
      <alignment/>
      <protection/>
    </xf>
    <xf numFmtId="179" fontId="6" fillId="0" borderId="0" xfId="63" applyNumberFormat="1" applyFont="1" applyFill="1" applyBorder="1">
      <alignment/>
      <protection/>
    </xf>
    <xf numFmtId="10" fontId="66" fillId="0" borderId="0" xfId="63" applyNumberFormat="1" applyFont="1" applyFill="1" applyBorder="1">
      <alignment/>
      <protection/>
    </xf>
    <xf numFmtId="0" fontId="4" fillId="0" borderId="16" xfId="66" applyFont="1" applyFill="1" applyBorder="1" applyAlignment="1">
      <alignment vertical="center" wrapText="1"/>
      <protection/>
    </xf>
    <xf numFmtId="0" fontId="4" fillId="0" borderId="14" xfId="66" applyFont="1" applyFill="1" applyBorder="1" applyAlignment="1">
      <alignment vertical="center" wrapText="1"/>
      <protection/>
    </xf>
    <xf numFmtId="0" fontId="4" fillId="0" borderId="14" xfId="66" applyFont="1" applyFill="1" applyBorder="1" applyAlignment="1">
      <alignment horizontal="left" vertical="center" wrapText="1" indent="2"/>
      <protection/>
    </xf>
    <xf numFmtId="0" fontId="4" fillId="0" borderId="14" xfId="66" applyFont="1" applyFill="1" applyBorder="1" applyAlignment="1">
      <alignment horizontal="left" vertical="center" wrapText="1" indent="5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0" fontId="6" fillId="0" borderId="14" xfId="65" applyFont="1" applyFill="1" applyBorder="1" applyAlignment="1">
      <alignment horizontal="left" vertical="center" wrapText="1" indent="2"/>
      <protection/>
    </xf>
    <xf numFmtId="0" fontId="2" fillId="0" borderId="14" xfId="66" applyFont="1" applyFill="1" applyBorder="1" applyAlignment="1">
      <alignment horizontal="left" vertical="center" wrapText="1" indent="4"/>
      <protection/>
    </xf>
    <xf numFmtId="0" fontId="2" fillId="0" borderId="14" xfId="66" applyFont="1" applyFill="1" applyBorder="1" applyAlignment="1">
      <alignment horizontal="left" vertical="center" wrapText="1" indent="2"/>
      <protection/>
    </xf>
    <xf numFmtId="0" fontId="4" fillId="0" borderId="15" xfId="66" applyFont="1" applyFill="1" applyBorder="1" applyAlignment="1">
      <alignment horizontal="left" vertical="center" wrapText="1" indent="5"/>
      <protection/>
    </xf>
    <xf numFmtId="173" fontId="20" fillId="0" borderId="0" xfId="63" applyNumberFormat="1" applyFont="1" applyFill="1" applyBorder="1">
      <alignment/>
      <protection/>
    </xf>
    <xf numFmtId="0" fontId="67" fillId="0" borderId="14" xfId="66" applyFont="1" applyFill="1" applyBorder="1" applyAlignment="1">
      <alignment horizontal="left" vertical="center" wrapText="1" indent="2"/>
      <protection/>
    </xf>
    <xf numFmtId="0" fontId="7" fillId="0" borderId="0" xfId="63" applyFont="1" applyFill="1" applyBorder="1">
      <alignment/>
      <protection/>
    </xf>
    <xf numFmtId="179" fontId="2" fillId="0" borderId="0" xfId="63" applyNumberFormat="1" applyFill="1" applyBorder="1">
      <alignment/>
      <protection/>
    </xf>
    <xf numFmtId="0" fontId="6" fillId="0" borderId="0" xfId="63" applyFont="1" applyFill="1" applyBorder="1">
      <alignment/>
      <protection/>
    </xf>
    <xf numFmtId="17" fontId="6" fillId="0" borderId="0" xfId="63" applyNumberFormat="1" applyFont="1" applyFill="1" applyBorder="1">
      <alignment/>
      <protection/>
    </xf>
    <xf numFmtId="4" fontId="66" fillId="0" borderId="0" xfId="63" applyNumberFormat="1" applyFont="1" applyFill="1" applyBorder="1">
      <alignment/>
      <protection/>
    </xf>
    <xf numFmtId="183" fontId="2" fillId="0" borderId="0" xfId="63" applyNumberFormat="1" applyFill="1">
      <alignment/>
      <protection/>
    </xf>
    <xf numFmtId="183" fontId="2" fillId="0" borderId="0" xfId="63" applyNumberFormat="1" applyFill="1" applyAlignment="1">
      <alignment horizontal="center"/>
      <protection/>
    </xf>
    <xf numFmtId="0" fontId="4" fillId="0" borderId="16" xfId="66" applyFont="1" applyFill="1" applyBorder="1" applyAlignment="1">
      <alignment horizontal="center" wrapText="1"/>
      <protection/>
    </xf>
    <xf numFmtId="0" fontId="4" fillId="0" borderId="14" xfId="66" applyFont="1" applyFill="1" applyBorder="1" applyAlignment="1">
      <alignment horizontal="center" wrapText="1"/>
      <protection/>
    </xf>
    <xf numFmtId="0" fontId="4" fillId="0" borderId="14" xfId="66" applyFont="1" applyFill="1" applyBorder="1" applyAlignment="1">
      <alignment horizontal="center" vertical="top" wrapText="1"/>
      <protection/>
    </xf>
    <xf numFmtId="0" fontId="4" fillId="0" borderId="15" xfId="66" applyFont="1" applyFill="1" applyBorder="1" applyAlignment="1">
      <alignment horizontal="center" vertical="top" wrapText="1"/>
      <protection/>
    </xf>
    <xf numFmtId="0" fontId="6" fillId="0" borderId="14" xfId="66" applyFont="1" applyFill="1" applyBorder="1" applyAlignment="1">
      <alignment vertical="center" wrapText="1"/>
      <protection/>
    </xf>
    <xf numFmtId="0" fontId="65" fillId="0" borderId="14" xfId="66" applyFont="1" applyFill="1" applyBorder="1" applyAlignment="1">
      <alignment horizontal="center" wrapText="1"/>
      <protection/>
    </xf>
    <xf numFmtId="0" fontId="64" fillId="0" borderId="14" xfId="66" applyFont="1" applyFill="1" applyBorder="1" applyAlignment="1">
      <alignment horizontal="center" wrapText="1"/>
      <protection/>
    </xf>
    <xf numFmtId="184" fontId="66" fillId="0" borderId="0" xfId="63" applyNumberFormat="1" applyFont="1" applyFill="1" applyBorder="1">
      <alignment/>
      <protection/>
    </xf>
    <xf numFmtId="184" fontId="6" fillId="0" borderId="0" xfId="63" applyNumberFormat="1" applyFont="1" applyFill="1" applyBorder="1">
      <alignment/>
      <protection/>
    </xf>
    <xf numFmtId="173" fontId="11" fillId="0" borderId="20" xfId="66" applyNumberFormat="1" applyFont="1" applyFill="1" applyBorder="1" applyAlignment="1">
      <alignment horizontal="right"/>
      <protection/>
    </xf>
    <xf numFmtId="173" fontId="11" fillId="0" borderId="12" xfId="66" applyNumberFormat="1" applyFont="1" applyFill="1" applyBorder="1" applyAlignment="1">
      <alignment horizontal="right"/>
      <protection/>
    </xf>
    <xf numFmtId="0" fontId="6" fillId="0" borderId="20" xfId="63" applyNumberFormat="1" applyFont="1" applyFill="1" applyBorder="1" applyAlignment="1" applyProtection="1">
      <alignment horizontal="center" vertical="center" wrapText="1"/>
      <protection/>
    </xf>
    <xf numFmtId="0" fontId="6" fillId="0" borderId="21" xfId="63" applyNumberFormat="1" applyFont="1" applyFill="1" applyBorder="1" applyAlignment="1" applyProtection="1">
      <alignment horizontal="center" vertical="center" wrapText="1"/>
      <protection/>
    </xf>
    <xf numFmtId="0" fontId="7" fillId="0" borderId="22" xfId="63" applyNumberFormat="1" applyFont="1" applyFill="1" applyBorder="1" applyAlignment="1" applyProtection="1">
      <alignment horizontal="center" vertical="top" wrapText="1"/>
      <protection/>
    </xf>
    <xf numFmtId="0" fontId="7" fillId="0" borderId="23" xfId="63" applyNumberFormat="1" applyFont="1" applyFill="1" applyBorder="1" applyAlignment="1" applyProtection="1">
      <alignment horizontal="center" vertical="top"/>
      <protection/>
    </xf>
    <xf numFmtId="0" fontId="7" fillId="0" borderId="23" xfId="63" applyNumberFormat="1" applyFont="1" applyFill="1" applyBorder="1" applyAlignment="1" applyProtection="1">
      <alignment horizontal="center" vertical="top" wrapText="1"/>
      <protection/>
    </xf>
    <xf numFmtId="0" fontId="7" fillId="0" borderId="24" xfId="63" applyNumberFormat="1" applyFont="1" applyFill="1" applyBorder="1" applyAlignment="1" applyProtection="1">
      <alignment horizontal="center" vertical="top" wrapText="1"/>
      <protection/>
    </xf>
    <xf numFmtId="173" fontId="18" fillId="0" borderId="25" xfId="66" applyNumberFormat="1" applyFont="1" applyFill="1" applyBorder="1" applyAlignment="1">
      <alignment horizontal="right"/>
      <protection/>
    </xf>
    <xf numFmtId="173" fontId="11" fillId="0" borderId="26" xfId="66" applyNumberFormat="1" applyFont="1" applyFill="1" applyBorder="1" applyAlignment="1">
      <alignment horizontal="right"/>
      <protection/>
    </xf>
    <xf numFmtId="173" fontId="11" fillId="0" borderId="27" xfId="66" applyNumberFormat="1" applyFont="1" applyFill="1" applyBorder="1" applyAlignment="1">
      <alignment horizontal="right"/>
      <protection/>
    </xf>
    <xf numFmtId="173" fontId="11" fillId="0" borderId="20" xfId="66" applyNumberFormat="1" applyFont="1" applyFill="1" applyBorder="1" applyAlignment="1">
      <alignment horizontal="right" wrapText="1"/>
      <protection/>
    </xf>
    <xf numFmtId="173" fontId="11" fillId="0" borderId="21" xfId="66" applyNumberFormat="1" applyFont="1" applyFill="1" applyBorder="1" applyAlignment="1">
      <alignment horizontal="right"/>
      <protection/>
    </xf>
    <xf numFmtId="173" fontId="11" fillId="0" borderId="20" xfId="66" applyNumberFormat="1" applyFont="1" applyFill="1" applyBorder="1" applyAlignment="1">
      <alignment horizontal="right" wrapText="1" indent="2"/>
      <protection/>
    </xf>
    <xf numFmtId="173" fontId="9" fillId="0" borderId="12" xfId="66" applyNumberFormat="1" applyFont="1" applyFill="1" applyBorder="1" applyAlignment="1">
      <alignment horizontal="right"/>
      <protection/>
    </xf>
    <xf numFmtId="173" fontId="18" fillId="0" borderId="20" xfId="66" applyNumberFormat="1" applyFont="1" applyFill="1" applyBorder="1" applyAlignment="1">
      <alignment horizontal="right" wrapText="1"/>
      <protection/>
    </xf>
    <xf numFmtId="173" fontId="13" fillId="0" borderId="12" xfId="63" applyNumberFormat="1" applyFont="1" applyFill="1" applyBorder="1" applyAlignment="1">
      <alignment horizontal="right"/>
      <protection/>
    </xf>
    <xf numFmtId="173" fontId="13" fillId="0" borderId="21" xfId="63" applyNumberFormat="1" applyFont="1" applyFill="1" applyBorder="1" applyAlignment="1">
      <alignment horizontal="right"/>
      <protection/>
    </xf>
    <xf numFmtId="173" fontId="18" fillId="0" borderId="20" xfId="66" applyNumberFormat="1" applyFont="1" applyFill="1" applyBorder="1" applyAlignment="1">
      <alignment horizontal="right"/>
      <protection/>
    </xf>
    <xf numFmtId="173" fontId="11" fillId="0" borderId="12" xfId="63" applyNumberFormat="1" applyFont="1" applyFill="1" applyBorder="1" applyAlignment="1">
      <alignment horizontal="right"/>
      <protection/>
    </xf>
    <xf numFmtId="173" fontId="11" fillId="0" borderId="21" xfId="63" applyNumberFormat="1" applyFont="1" applyFill="1" applyBorder="1" applyAlignment="1">
      <alignment horizontal="right"/>
      <protection/>
    </xf>
    <xf numFmtId="173" fontId="11" fillId="0" borderId="22" xfId="66" applyNumberFormat="1" applyFont="1" applyFill="1" applyBorder="1" applyAlignment="1">
      <alignment horizontal="right" wrapText="1" indent="2"/>
      <protection/>
    </xf>
    <xf numFmtId="173" fontId="11" fillId="0" borderId="23" xfId="66" applyNumberFormat="1" applyFont="1" applyFill="1" applyBorder="1" applyAlignment="1">
      <alignment horizontal="right"/>
      <protection/>
    </xf>
    <xf numFmtId="173" fontId="11" fillId="0" borderId="24" xfId="66" applyNumberFormat="1" applyFont="1" applyFill="1" applyBorder="1" applyAlignment="1">
      <alignment horizontal="right"/>
      <protection/>
    </xf>
    <xf numFmtId="4" fontId="11" fillId="0" borderId="20" xfId="66" applyNumberFormat="1" applyFont="1" applyFill="1" applyBorder="1" applyAlignment="1">
      <alignment horizontal="right"/>
      <protection/>
    </xf>
    <xf numFmtId="4" fontId="11" fillId="0" borderId="12" xfId="66" applyNumberFormat="1" applyFont="1" applyFill="1" applyBorder="1" applyAlignment="1">
      <alignment horizontal="right"/>
      <protection/>
    </xf>
    <xf numFmtId="4" fontId="11" fillId="0" borderId="21" xfId="66" applyNumberFormat="1" applyFont="1" applyFill="1" applyBorder="1" applyAlignment="1">
      <alignment horizontal="right"/>
      <protection/>
    </xf>
    <xf numFmtId="184" fontId="18" fillId="0" borderId="28" xfId="66" applyNumberFormat="1" applyFont="1" applyFill="1" applyBorder="1" applyAlignment="1">
      <alignment/>
      <protection/>
    </xf>
    <xf numFmtId="173" fontId="11" fillId="0" borderId="13" xfId="66" applyNumberFormat="1" applyFont="1" applyFill="1" applyBorder="1" applyAlignment="1">
      <alignment/>
      <protection/>
    </xf>
    <xf numFmtId="173" fontId="11" fillId="0" borderId="13" xfId="66" applyNumberFormat="1" applyFont="1" applyFill="1" applyBorder="1" applyAlignment="1">
      <alignment horizontal="center"/>
      <protection/>
    </xf>
    <xf numFmtId="173" fontId="11" fillId="0" borderId="29" xfId="66" applyNumberFormat="1" applyFont="1" applyFill="1" applyBorder="1" applyAlignment="1">
      <alignment horizontal="center"/>
      <protection/>
    </xf>
    <xf numFmtId="173" fontId="11" fillId="0" borderId="20" xfId="66" applyNumberFormat="1" applyFont="1" applyFill="1" applyBorder="1" applyAlignment="1">
      <alignment wrapText="1"/>
      <protection/>
    </xf>
    <xf numFmtId="173" fontId="11" fillId="0" borderId="12" xfId="66" applyNumberFormat="1" applyFont="1" applyFill="1" applyBorder="1" applyAlignment="1">
      <alignment/>
      <protection/>
    </xf>
    <xf numFmtId="173" fontId="11" fillId="0" borderId="12" xfId="66" applyNumberFormat="1" applyFont="1" applyFill="1" applyBorder="1" applyAlignment="1">
      <alignment horizontal="center"/>
      <protection/>
    </xf>
    <xf numFmtId="173" fontId="11" fillId="0" borderId="21" xfId="66" applyNumberFormat="1" applyFont="1" applyFill="1" applyBorder="1" applyAlignment="1">
      <alignment horizontal="center"/>
      <protection/>
    </xf>
    <xf numFmtId="173" fontId="11" fillId="0" borderId="20" xfId="66" applyNumberFormat="1" applyFont="1" applyFill="1" applyBorder="1" applyAlignment="1">
      <alignment horizontal="left" wrapText="1" indent="2"/>
      <protection/>
    </xf>
    <xf numFmtId="173" fontId="9" fillId="0" borderId="12" xfId="66" applyNumberFormat="1" applyFont="1" applyFill="1" applyBorder="1" applyAlignment="1">
      <alignment horizontal="center"/>
      <protection/>
    </xf>
    <xf numFmtId="173" fontId="11" fillId="0" borderId="20" xfId="63" applyNumberFormat="1" applyFont="1" applyFill="1" applyBorder="1" applyAlignment="1">
      <alignment horizontal="center"/>
      <protection/>
    </xf>
    <xf numFmtId="173" fontId="11" fillId="0" borderId="12" xfId="63" applyNumberFormat="1" applyFont="1" applyFill="1" applyBorder="1" applyAlignment="1">
      <alignment horizontal="center"/>
      <protection/>
    </xf>
    <xf numFmtId="173" fontId="11" fillId="0" borderId="21" xfId="63" applyNumberFormat="1" applyFont="1" applyFill="1" applyBorder="1" applyAlignment="1">
      <alignment horizontal="center"/>
      <protection/>
    </xf>
    <xf numFmtId="173" fontId="18" fillId="0" borderId="20" xfId="66" applyNumberFormat="1" applyFont="1" applyFill="1" applyBorder="1" applyAlignment="1">
      <alignment wrapText="1"/>
      <protection/>
    </xf>
    <xf numFmtId="173" fontId="18" fillId="0" borderId="20" xfId="66" applyNumberFormat="1" applyFont="1" applyFill="1" applyBorder="1" applyAlignment="1">
      <alignment/>
      <protection/>
    </xf>
    <xf numFmtId="173" fontId="11" fillId="0" borderId="22" xfId="66" applyNumberFormat="1" applyFont="1" applyFill="1" applyBorder="1" applyAlignment="1">
      <alignment horizontal="left" wrapText="1" indent="2"/>
      <protection/>
    </xf>
    <xf numFmtId="173" fontId="11" fillId="0" borderId="23" xfId="66" applyNumberFormat="1" applyFont="1" applyFill="1" applyBorder="1" applyAlignment="1">
      <alignment/>
      <protection/>
    </xf>
    <xf numFmtId="173" fontId="11" fillId="0" borderId="23" xfId="66" applyNumberFormat="1" applyFont="1" applyFill="1" applyBorder="1" applyAlignment="1">
      <alignment horizontal="center"/>
      <protection/>
    </xf>
    <xf numFmtId="173" fontId="11" fillId="0" borderId="24" xfId="66" applyNumberFormat="1" applyFont="1" applyFill="1" applyBorder="1" applyAlignment="1">
      <alignment horizontal="center"/>
      <protection/>
    </xf>
    <xf numFmtId="4" fontId="11" fillId="0" borderId="20" xfId="66" applyNumberFormat="1" applyFont="1" applyFill="1" applyBorder="1" applyAlignment="1">
      <alignment horizontal="center"/>
      <protection/>
    </xf>
    <xf numFmtId="4" fontId="11" fillId="0" borderId="12" xfId="66" applyNumberFormat="1" applyFont="1" applyFill="1" applyBorder="1" applyAlignment="1">
      <alignment horizontal="center"/>
      <protection/>
    </xf>
    <xf numFmtId="4" fontId="11" fillId="0" borderId="21" xfId="66" applyNumberFormat="1" applyFont="1" applyFill="1" applyBorder="1" applyAlignment="1">
      <alignment horizontal="center"/>
      <protection/>
    </xf>
    <xf numFmtId="173" fontId="11" fillId="0" borderId="12" xfId="66" applyNumberFormat="1" applyFont="1" applyFill="1" applyBorder="1">
      <alignment/>
      <protection/>
    </xf>
    <xf numFmtId="173" fontId="18" fillId="0" borderId="28" xfId="66" applyNumberFormat="1" applyFont="1" applyFill="1" applyBorder="1" applyAlignment="1">
      <alignment/>
      <protection/>
    </xf>
    <xf numFmtId="173" fontId="11" fillId="0" borderId="30" xfId="66" applyNumberFormat="1" applyFont="1" applyFill="1" applyBorder="1" applyAlignment="1">
      <alignment horizontal="center"/>
      <protection/>
    </xf>
    <xf numFmtId="173" fontId="11" fillId="0" borderId="20" xfId="66" applyNumberFormat="1" applyFont="1" applyFill="1" applyBorder="1" applyAlignment="1">
      <alignment/>
      <protection/>
    </xf>
    <xf numFmtId="173" fontId="11" fillId="0" borderId="21" xfId="66" applyNumberFormat="1" applyFont="1" applyFill="1" applyBorder="1" applyAlignment="1">
      <alignment/>
      <protection/>
    </xf>
    <xf numFmtId="173" fontId="18" fillId="0" borderId="20" xfId="66" applyNumberFormat="1" applyFont="1" applyFill="1" applyBorder="1" applyAlignment="1">
      <alignment horizontal="center"/>
      <protection/>
    </xf>
    <xf numFmtId="173" fontId="11" fillId="0" borderId="12" xfId="66" applyNumberFormat="1" applyFont="1" applyFill="1" applyBorder="1" applyAlignment="1">
      <alignment wrapText="1"/>
      <protection/>
    </xf>
    <xf numFmtId="173" fontId="18" fillId="0" borderId="28" xfId="66" applyNumberFormat="1" applyFont="1" applyFill="1" applyBorder="1" applyAlignment="1">
      <alignment horizontal="right"/>
      <protection/>
    </xf>
    <xf numFmtId="184" fontId="11" fillId="0" borderId="13" xfId="66" applyNumberFormat="1" applyFont="1" applyFill="1" applyBorder="1" applyAlignment="1">
      <alignment horizontal="right"/>
      <protection/>
    </xf>
    <xf numFmtId="184" fontId="11" fillId="0" borderId="29" xfId="66" applyNumberFormat="1" applyFont="1" applyFill="1" applyBorder="1" applyAlignment="1">
      <alignment horizontal="right"/>
      <protection/>
    </xf>
    <xf numFmtId="184" fontId="11" fillId="0" borderId="12" xfId="66" applyNumberFormat="1" applyFont="1" applyFill="1" applyBorder="1" applyAlignment="1">
      <alignment horizontal="right"/>
      <protection/>
    </xf>
    <xf numFmtId="184" fontId="11" fillId="0" borderId="21" xfId="66" applyNumberFormat="1" applyFont="1" applyFill="1" applyBorder="1" applyAlignment="1">
      <alignment horizontal="right"/>
      <protection/>
    </xf>
    <xf numFmtId="184" fontId="9" fillId="0" borderId="12" xfId="66" applyNumberFormat="1" applyFont="1" applyFill="1" applyBorder="1" applyAlignment="1">
      <alignment horizontal="right"/>
      <protection/>
    </xf>
    <xf numFmtId="184" fontId="13" fillId="0" borderId="12" xfId="63" applyNumberFormat="1" applyFont="1" applyFill="1" applyBorder="1" applyAlignment="1">
      <alignment horizontal="right"/>
      <protection/>
    </xf>
    <xf numFmtId="184" fontId="13" fillId="0" borderId="21" xfId="63" applyNumberFormat="1" applyFont="1" applyFill="1" applyBorder="1" applyAlignment="1">
      <alignment horizontal="right"/>
      <protection/>
    </xf>
    <xf numFmtId="173" fontId="11" fillId="0" borderId="20" xfId="66" applyNumberFormat="1" applyFont="1" applyFill="1" applyBorder="1" applyAlignment="1">
      <alignment horizontal="right"/>
      <protection/>
    </xf>
    <xf numFmtId="184" fontId="11" fillId="0" borderId="20" xfId="66" applyNumberFormat="1" applyFont="1" applyFill="1" applyBorder="1" applyAlignment="1">
      <alignment horizontal="right" wrapText="1"/>
      <protection/>
    </xf>
    <xf numFmtId="184" fontId="18" fillId="0" borderId="20" xfId="66" applyNumberFormat="1" applyFont="1" applyFill="1" applyBorder="1" applyAlignment="1">
      <alignment horizontal="right" wrapText="1"/>
      <protection/>
    </xf>
    <xf numFmtId="184" fontId="11" fillId="0" borderId="12" xfId="63" applyNumberFormat="1" applyFont="1" applyFill="1" applyBorder="1" applyAlignment="1">
      <alignment horizontal="right"/>
      <protection/>
    </xf>
    <xf numFmtId="184" fontId="11" fillId="0" borderId="21" xfId="63" applyNumberFormat="1" applyFont="1" applyFill="1" applyBorder="1" applyAlignment="1">
      <alignment horizontal="right"/>
      <protection/>
    </xf>
    <xf numFmtId="184" fontId="11" fillId="0" borderId="20" xfId="66" applyNumberFormat="1" applyFont="1" applyFill="1" applyBorder="1" applyAlignment="1">
      <alignment horizontal="right" wrapText="1" indent="2"/>
      <protection/>
    </xf>
    <xf numFmtId="184" fontId="11" fillId="0" borderId="22" xfId="66" applyNumberFormat="1" applyFont="1" applyFill="1" applyBorder="1" applyAlignment="1">
      <alignment horizontal="right" wrapText="1" indent="2"/>
      <protection/>
    </xf>
    <xf numFmtId="184" fontId="11" fillId="0" borderId="23" xfId="66" applyNumberFormat="1" applyFont="1" applyFill="1" applyBorder="1" applyAlignment="1">
      <alignment horizontal="right"/>
      <protection/>
    </xf>
    <xf numFmtId="184" fontId="11" fillId="0" borderId="24" xfId="66" applyNumberFormat="1" applyFont="1" applyFill="1" applyBorder="1" applyAlignment="1">
      <alignment horizontal="right"/>
      <protection/>
    </xf>
    <xf numFmtId="184" fontId="11" fillId="0" borderId="31" xfId="66" applyNumberFormat="1" applyFont="1" applyFill="1" applyBorder="1" applyAlignment="1">
      <alignment horizontal="right"/>
      <protection/>
    </xf>
    <xf numFmtId="173" fontId="11" fillId="0" borderId="29" xfId="66" applyNumberFormat="1" applyFont="1" applyFill="1" applyBorder="1" applyAlignment="1">
      <alignment/>
      <protection/>
    </xf>
    <xf numFmtId="173" fontId="13" fillId="0" borderId="12" xfId="63" applyNumberFormat="1" applyFont="1" applyFill="1" applyBorder="1" applyAlignment="1">
      <alignment horizontal="center"/>
      <protection/>
    </xf>
    <xf numFmtId="173" fontId="13" fillId="0" borderId="21" xfId="63" applyNumberFormat="1" applyFont="1" applyFill="1" applyBorder="1" applyAlignment="1">
      <alignment horizontal="center"/>
      <protection/>
    </xf>
    <xf numFmtId="0" fontId="20" fillId="0" borderId="0" xfId="63" applyFont="1" applyFill="1" applyBorder="1">
      <alignment/>
      <protection/>
    </xf>
    <xf numFmtId="173" fontId="68" fillId="0" borderId="0" xfId="63" applyNumberFormat="1" applyFont="1" applyFill="1" applyBorder="1">
      <alignment/>
      <protection/>
    </xf>
    <xf numFmtId="0" fontId="7" fillId="0" borderId="21" xfId="63" applyNumberFormat="1" applyFont="1" applyFill="1" applyBorder="1" applyAlignment="1" applyProtection="1">
      <alignment horizontal="center" vertical="top" wrapText="1"/>
      <protection/>
    </xf>
    <xf numFmtId="173" fontId="11" fillId="0" borderId="21" xfId="66" applyNumberFormat="1" applyFont="1" applyFill="1" applyBorder="1" applyAlignment="1">
      <alignment wrapText="1"/>
      <protection/>
    </xf>
    <xf numFmtId="0" fontId="7" fillId="0" borderId="20" xfId="63" applyNumberFormat="1" applyFont="1" applyFill="1" applyBorder="1" applyAlignment="1" applyProtection="1">
      <alignment horizontal="center" vertical="top" wrapText="1"/>
      <protection/>
    </xf>
    <xf numFmtId="0" fontId="7" fillId="0" borderId="14" xfId="63" applyNumberFormat="1" applyFont="1" applyFill="1" applyBorder="1" applyAlignment="1" applyProtection="1">
      <alignment horizontal="center" vertical="top"/>
      <protection/>
    </xf>
    <xf numFmtId="0" fontId="7" fillId="0" borderId="32" xfId="63" applyNumberFormat="1" applyFont="1" applyFill="1" applyBorder="1" applyAlignment="1" applyProtection="1">
      <alignment horizontal="center" vertical="top" wrapText="1"/>
      <protection/>
    </xf>
    <xf numFmtId="0" fontId="4" fillId="0" borderId="32" xfId="66" applyFont="1" applyFill="1" applyBorder="1" applyAlignment="1">
      <alignment vertical="center" wrapText="1"/>
      <protection/>
    </xf>
    <xf numFmtId="0" fontId="4" fillId="0" borderId="32" xfId="66" applyFont="1" applyFill="1" applyBorder="1" applyAlignment="1">
      <alignment horizontal="left" vertical="center" wrapText="1" indent="2"/>
      <protection/>
    </xf>
    <xf numFmtId="0" fontId="4" fillId="0" borderId="32" xfId="66" applyFont="1" applyFill="1" applyBorder="1" applyAlignment="1">
      <alignment horizontal="left" vertical="center" wrapText="1" indent="5"/>
      <protection/>
    </xf>
    <xf numFmtId="0" fontId="6" fillId="0" borderId="32" xfId="65" applyFont="1" applyFill="1" applyBorder="1" applyAlignment="1">
      <alignment horizontal="left" vertical="center" wrapText="1"/>
      <protection/>
    </xf>
    <xf numFmtId="0" fontId="6" fillId="0" borderId="32" xfId="65" applyFont="1" applyFill="1" applyBorder="1" applyAlignment="1">
      <alignment horizontal="left" vertical="center" wrapText="1" indent="2"/>
      <protection/>
    </xf>
    <xf numFmtId="0" fontId="6" fillId="0" borderId="32" xfId="66" applyFont="1" applyFill="1" applyBorder="1" applyAlignment="1">
      <alignment vertical="center" wrapText="1"/>
      <protection/>
    </xf>
    <xf numFmtId="0" fontId="2" fillId="0" borderId="32" xfId="66" applyFont="1" applyFill="1" applyBorder="1" applyAlignment="1">
      <alignment horizontal="left" vertical="center" wrapText="1" indent="4"/>
      <protection/>
    </xf>
    <xf numFmtId="0" fontId="67" fillId="0" borderId="32" xfId="66" applyFont="1" applyFill="1" applyBorder="1" applyAlignment="1">
      <alignment horizontal="left" vertical="center" wrapText="1" indent="2"/>
      <protection/>
    </xf>
    <xf numFmtId="0" fontId="2" fillId="0" borderId="32" xfId="66" applyFont="1" applyFill="1" applyBorder="1" applyAlignment="1">
      <alignment horizontal="left" vertical="center" wrapText="1" indent="2"/>
      <protection/>
    </xf>
    <xf numFmtId="0" fontId="4" fillId="0" borderId="18" xfId="66" applyFont="1" applyFill="1" applyBorder="1" applyAlignment="1">
      <alignment horizontal="left" vertical="center" wrapText="1" indent="5"/>
      <protection/>
    </xf>
    <xf numFmtId="0" fontId="4" fillId="0" borderId="0" xfId="64" applyNumberFormat="1" applyFont="1" applyFill="1" applyBorder="1" applyAlignment="1" applyProtection="1">
      <alignment horizontal="right" vertical="top"/>
      <protection/>
    </xf>
    <xf numFmtId="0" fontId="5" fillId="0" borderId="0" xfId="64" applyNumberFormat="1" applyFont="1" applyFill="1" applyBorder="1" applyAlignment="1" applyProtection="1">
      <alignment horizontal="center" vertical="top" wrapText="1"/>
      <protection/>
    </xf>
    <xf numFmtId="0" fontId="4" fillId="0" borderId="33" xfId="63" applyNumberFormat="1" applyFont="1" applyFill="1" applyBorder="1" applyAlignment="1" applyProtection="1">
      <alignment horizontal="center" vertical="top"/>
      <protection/>
    </xf>
    <xf numFmtId="0" fontId="4" fillId="0" borderId="13" xfId="63" applyNumberFormat="1" applyFont="1" applyFill="1" applyBorder="1" applyAlignment="1" applyProtection="1">
      <alignment horizontal="center" vertical="top"/>
      <protection/>
    </xf>
    <xf numFmtId="0" fontId="4" fillId="0" borderId="33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16" fillId="37" borderId="25" xfId="63" applyNumberFormat="1" applyFont="1" applyFill="1" applyBorder="1" applyAlignment="1" applyProtection="1">
      <alignment horizontal="center" vertical="center" wrapText="1"/>
      <protection/>
    </xf>
    <xf numFmtId="0" fontId="16" fillId="37" borderId="26" xfId="63" applyNumberFormat="1" applyFont="1" applyFill="1" applyBorder="1" applyAlignment="1" applyProtection="1">
      <alignment horizontal="center" vertical="center" wrapText="1"/>
      <protection/>
    </xf>
    <xf numFmtId="0" fontId="16" fillId="37" borderId="27" xfId="63" applyNumberFormat="1" applyFont="1" applyFill="1" applyBorder="1" applyAlignment="1" applyProtection="1">
      <alignment horizontal="center" vertical="center" wrapText="1"/>
      <protection/>
    </xf>
    <xf numFmtId="0" fontId="4" fillId="0" borderId="34" xfId="63" applyNumberFormat="1" applyFont="1" applyFill="1" applyBorder="1" applyAlignment="1" applyProtection="1">
      <alignment horizontal="center" vertical="center" wrapText="1"/>
      <protection/>
    </xf>
    <xf numFmtId="0" fontId="4" fillId="0" borderId="35" xfId="63" applyNumberFormat="1" applyFont="1" applyFill="1" applyBorder="1" applyAlignment="1" applyProtection="1">
      <alignment horizontal="center" vertical="center" wrapText="1"/>
      <protection/>
    </xf>
    <xf numFmtId="0" fontId="4" fillId="0" borderId="36" xfId="63" applyNumberFormat="1" applyFont="1" applyFill="1" applyBorder="1" applyAlignment="1" applyProtection="1">
      <alignment horizontal="center" vertical="top"/>
      <protection/>
    </xf>
    <xf numFmtId="0" fontId="4" fillId="0" borderId="37" xfId="63" applyNumberFormat="1" applyFont="1" applyFill="1" applyBorder="1" applyAlignment="1" applyProtection="1">
      <alignment horizontal="center" vertical="top"/>
      <protection/>
    </xf>
    <xf numFmtId="0" fontId="20" fillId="0" borderId="38" xfId="66" applyFont="1" applyFill="1" applyBorder="1" applyAlignment="1">
      <alignment horizontal="left" wrapText="1"/>
      <protection/>
    </xf>
    <xf numFmtId="0" fontId="4" fillId="0" borderId="39" xfId="63" applyNumberFormat="1" applyFont="1" applyFill="1" applyBorder="1" applyAlignment="1" applyProtection="1">
      <alignment horizontal="center" vertical="top"/>
      <protection/>
    </xf>
    <xf numFmtId="0" fontId="4" fillId="0" borderId="14" xfId="63" applyNumberFormat="1" applyFont="1" applyFill="1" applyBorder="1" applyAlignment="1" applyProtection="1">
      <alignment horizontal="center" vertical="top"/>
      <protection/>
    </xf>
    <xf numFmtId="0" fontId="4" fillId="0" borderId="40" xfId="63" applyNumberFormat="1" applyFont="1" applyFill="1" applyBorder="1" applyAlignment="1" applyProtection="1">
      <alignment horizontal="center" vertical="center" wrapText="1"/>
      <protection/>
    </xf>
    <xf numFmtId="0" fontId="4" fillId="0" borderId="32" xfId="63" applyNumberFormat="1" applyFont="1" applyFill="1" applyBorder="1" applyAlignment="1" applyProtection="1">
      <alignment horizontal="center" vertical="center" wrapText="1"/>
      <protection/>
    </xf>
    <xf numFmtId="0" fontId="4" fillId="0" borderId="41" xfId="63" applyNumberFormat="1" applyFont="1" applyFill="1" applyBorder="1" applyAlignment="1" applyProtection="1">
      <alignment horizontal="center" vertical="center" wrapText="1"/>
      <protection/>
    </xf>
    <xf numFmtId="0" fontId="4" fillId="0" borderId="42" xfId="63" applyNumberFormat="1" applyFont="1" applyFill="1" applyBorder="1" applyAlignment="1" applyProtection="1">
      <alignment horizontal="center" vertical="center" wrapText="1"/>
      <protection/>
    </xf>
    <xf numFmtId="10" fontId="20" fillId="0" borderId="0" xfId="66" applyNumberFormat="1" applyFont="1" applyFill="1" applyBorder="1" applyAlignment="1">
      <alignment horizontal="left" wrapText="1"/>
      <protection/>
    </xf>
    <xf numFmtId="0" fontId="20" fillId="0" borderId="0" xfId="66" applyFont="1" applyFill="1" applyBorder="1" applyAlignment="1">
      <alignment horizontal="left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118" xfId="62"/>
    <cellStyle name="Обычный_methodics230802-pril1-3" xfId="63"/>
    <cellStyle name="Обычный_Книга1" xfId="64"/>
    <cellStyle name="Обычный_Распределение потерь по напр (факт 2002 - план 2003) последний" xfId="65"/>
    <cellStyle name="Обычный_СПб табл 1 2 4 9 11 12" xfId="66"/>
    <cellStyle name="Followed Hyperlink" xfId="67"/>
    <cellStyle name="Плохой" xfId="68"/>
    <cellStyle name="Поле ввода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3Com" xfId="76"/>
    <cellStyle name="Тысячи_3Com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mp\&#1056;&#1072;&#1073;&#1086;&#1095;&#1080;&#1077;%20&#1076;&#1086;&#1082;&#1091;&#1084;&#1077;&#1085;&#1090;&#1080;&#1082;&#1080;\excel\OTHET\&#1048;&#1055;%20&#1044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OMMON\&#1054;&#1090;&#1076;&#1077;&#1083;%20&#1089;&#1077;&#1090;&#1077;&#1081;%20%20%20%20%20%20%20&#1040;&#1054;-&#1101;&#1085;&#1077;&#1088;&#1075;&#1086;\&#1041;&#1080;&#1079;&#1085;&#1055;&#1083;&#1072;&#1085;_____2003\C&#1077;&#1090;_&#1041;&#1055;_002_02_(15_33)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S96JK1QZ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O\Kiiski\&#1060;-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JDANOVA\&#1060;&#1054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 программа 11.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Прибыль по комп. по кв.2003г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Детализация"/>
      <sheetName val="Справочник затрат_СБ"/>
      <sheetName val="Лизинг"/>
      <sheetName val="Исходные данные и тариф ЭЛЕКТР"/>
      <sheetName val="ETС"/>
      <sheetName val="CTN"/>
      <sheetName val="TC"/>
      <sheetName val="Data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FES"/>
      <sheetName val="расшифровка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расчет тарифов"/>
      <sheetName val="свод"/>
      <sheetName val="Номенклатура"/>
      <sheetName val="sapactivexlhiddensheet"/>
      <sheetName val="продВ(I)"/>
      <sheetName val="У-Алд_наслегаХранение"/>
      <sheetName val="РСД ИА 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46" sqref="B46"/>
    </sheetView>
  </sheetViews>
  <sheetFormatPr defaultColWidth="9.00390625" defaultRowHeight="12.75"/>
  <cols>
    <col min="1" max="1" width="5.25390625" style="3" customWidth="1"/>
    <col min="2" max="2" width="41.625" style="41" customWidth="1"/>
    <col min="3" max="3" width="9.875" style="3" customWidth="1"/>
    <col min="4" max="4" width="10.00390625" style="3" customWidth="1"/>
    <col min="5" max="7" width="8.75390625" style="3" customWidth="1"/>
    <col min="8" max="8" width="10.125" style="3" customWidth="1"/>
    <col min="9" max="12" width="8.75390625" style="3" customWidth="1"/>
    <col min="13" max="16384" width="9.125" style="3" customWidth="1"/>
  </cols>
  <sheetData>
    <row r="1" spans="1:12" ht="12.75">
      <c r="A1" s="1"/>
      <c r="B1" s="2"/>
      <c r="C1" s="1"/>
      <c r="D1" s="1"/>
      <c r="E1" s="1"/>
      <c r="F1" s="1"/>
      <c r="G1" s="1"/>
      <c r="I1" s="244" t="s">
        <v>0</v>
      </c>
      <c r="J1" s="244"/>
      <c r="K1" s="244"/>
      <c r="L1" s="244"/>
    </row>
    <row r="2" spans="1:11" ht="6" customHeight="1">
      <c r="A2" s="1"/>
      <c r="B2" s="2"/>
      <c r="C2" s="1"/>
      <c r="D2" s="1"/>
      <c r="E2" s="1"/>
      <c r="F2" s="1"/>
      <c r="G2" s="1"/>
      <c r="H2" s="4"/>
      <c r="I2" s="5"/>
      <c r="J2" s="5"/>
      <c r="K2" s="5"/>
    </row>
    <row r="3" spans="1:12" ht="16.5" customHeight="1">
      <c r="A3" s="245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3.5" customHeight="1">
      <c r="A4" s="6" t="s">
        <v>2</v>
      </c>
      <c r="B4" s="7"/>
      <c r="C4" s="6"/>
      <c r="D4" s="6"/>
      <c r="E4" s="6"/>
      <c r="F4" s="6"/>
      <c r="G4" s="6"/>
      <c r="I4" s="5"/>
      <c r="J4" s="5"/>
      <c r="K4" s="8"/>
      <c r="L4" s="9" t="s">
        <v>3</v>
      </c>
    </row>
    <row r="5" spans="1:12" ht="12.75" customHeight="1">
      <c r="A5" s="246" t="s">
        <v>4</v>
      </c>
      <c r="B5" s="248" t="s">
        <v>5</v>
      </c>
      <c r="C5" s="250" t="s">
        <v>6</v>
      </c>
      <c r="D5" s="250"/>
      <c r="E5" s="250"/>
      <c r="F5" s="250"/>
      <c r="G5" s="250"/>
      <c r="H5" s="250" t="s">
        <v>42</v>
      </c>
      <c r="I5" s="250"/>
      <c r="J5" s="250"/>
      <c r="K5" s="250"/>
      <c r="L5" s="250"/>
    </row>
    <row r="6" spans="1:12" ht="12.75">
      <c r="A6" s="247"/>
      <c r="B6" s="249"/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</row>
    <row r="7" spans="1:12" s="13" customFormat="1" ht="1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</row>
    <row r="8" spans="1:12" ht="15">
      <c r="A8" s="42" t="s">
        <v>13</v>
      </c>
      <c r="B8" s="43" t="s">
        <v>43</v>
      </c>
      <c r="C8" s="44">
        <v>12091.095</v>
      </c>
      <c r="D8" s="44">
        <v>11077.065</v>
      </c>
      <c r="E8" s="44">
        <v>893.69</v>
      </c>
      <c r="F8" s="44">
        <v>7790.402</v>
      </c>
      <c r="G8" s="44">
        <v>3472.76</v>
      </c>
      <c r="H8" s="44"/>
      <c r="I8" s="45"/>
      <c r="J8" s="45"/>
      <c r="K8" s="45"/>
      <c r="L8" s="45"/>
    </row>
    <row r="9" spans="1:12" ht="15">
      <c r="A9" s="46"/>
      <c r="B9" s="47" t="s">
        <v>44</v>
      </c>
      <c r="C9" s="48"/>
      <c r="D9" s="49">
        <f>D15</f>
        <v>7062.4</v>
      </c>
      <c r="E9" s="49">
        <v>122.533</v>
      </c>
      <c r="F9" s="49">
        <v>7553.823</v>
      </c>
      <c r="G9" s="49">
        <v>3466.466</v>
      </c>
      <c r="H9" s="48"/>
      <c r="I9" s="29"/>
      <c r="J9" s="29"/>
      <c r="K9" s="29"/>
      <c r="L9" s="29"/>
    </row>
    <row r="10" spans="1:12" ht="15">
      <c r="A10" s="46"/>
      <c r="B10" s="47" t="s">
        <v>45</v>
      </c>
      <c r="C10" s="48"/>
      <c r="D10" s="48"/>
      <c r="E10" s="49"/>
      <c r="F10" s="49"/>
      <c r="G10" s="48"/>
      <c r="H10" s="48"/>
      <c r="I10" s="29"/>
      <c r="J10" s="29"/>
      <c r="K10" s="29"/>
      <c r="L10" s="29"/>
    </row>
    <row r="11" spans="1:12" ht="15">
      <c r="A11" s="46"/>
      <c r="B11" s="47" t="s">
        <v>9</v>
      </c>
      <c r="C11" s="48"/>
      <c r="D11" s="48"/>
      <c r="E11" s="49">
        <v>122.533</v>
      </c>
      <c r="F11" s="49">
        <v>6949.517</v>
      </c>
      <c r="G11" s="48"/>
      <c r="H11" s="48"/>
      <c r="I11" s="29"/>
      <c r="J11" s="29"/>
      <c r="K11" s="29"/>
      <c r="L11" s="29"/>
    </row>
    <row r="12" spans="1:12" ht="15">
      <c r="A12" s="46"/>
      <c r="B12" s="47" t="s">
        <v>10</v>
      </c>
      <c r="C12" s="48"/>
      <c r="D12" s="48"/>
      <c r="E12" s="49"/>
      <c r="F12" s="49">
        <v>604.306</v>
      </c>
      <c r="G12" s="48"/>
      <c r="H12" s="48"/>
      <c r="I12" s="29"/>
      <c r="J12" s="29"/>
      <c r="K12" s="29"/>
      <c r="L12" s="29"/>
    </row>
    <row r="13" spans="1:12" ht="15">
      <c r="A13" s="46"/>
      <c r="B13" s="47" t="s">
        <v>46</v>
      </c>
      <c r="C13" s="48"/>
      <c r="D13" s="48"/>
      <c r="E13" s="49"/>
      <c r="F13" s="49"/>
      <c r="G13" s="49">
        <v>3466.466</v>
      </c>
      <c r="H13" s="48"/>
      <c r="I13" s="29"/>
      <c r="J13" s="29"/>
      <c r="K13" s="29"/>
      <c r="L13" s="29"/>
    </row>
    <row r="14" spans="1:12" ht="15">
      <c r="A14" s="46"/>
      <c r="B14" s="47" t="s">
        <v>47</v>
      </c>
      <c r="C14" s="49">
        <v>5028.695</v>
      </c>
      <c r="D14" s="49">
        <v>4014.665</v>
      </c>
      <c r="E14" s="49">
        <v>771.157</v>
      </c>
      <c r="F14" s="49">
        <v>236.579</v>
      </c>
      <c r="G14" s="49">
        <v>6.294</v>
      </c>
      <c r="H14" s="49"/>
      <c r="I14" s="30"/>
      <c r="J14" s="30"/>
      <c r="K14" s="30"/>
      <c r="L14" s="30"/>
    </row>
    <row r="15" spans="1:12" ht="15">
      <c r="A15" s="46"/>
      <c r="B15" s="47" t="s">
        <v>48</v>
      </c>
      <c r="C15" s="49">
        <v>7062.4</v>
      </c>
      <c r="D15" s="49">
        <v>7062.4</v>
      </c>
      <c r="E15" s="49">
        <v>0</v>
      </c>
      <c r="F15" s="49">
        <v>0</v>
      </c>
      <c r="G15" s="49">
        <v>0</v>
      </c>
      <c r="H15" s="49"/>
      <c r="I15" s="30"/>
      <c r="J15" s="30"/>
      <c r="K15" s="30"/>
      <c r="L15" s="30"/>
    </row>
    <row r="16" spans="1:12" ht="15">
      <c r="A16" s="46"/>
      <c r="B16" s="47" t="s">
        <v>49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/>
      <c r="I16" s="30"/>
      <c r="J16" s="30"/>
      <c r="K16" s="30"/>
      <c r="L16" s="30"/>
    </row>
    <row r="17" spans="1:12" ht="15">
      <c r="A17" s="46" t="s">
        <v>23</v>
      </c>
      <c r="B17" s="47" t="s">
        <v>50</v>
      </c>
      <c r="C17" s="49">
        <v>1819.684</v>
      </c>
      <c r="D17" s="49">
        <v>634.758</v>
      </c>
      <c r="E17" s="49">
        <v>31.264</v>
      </c>
      <c r="F17" s="49">
        <v>767.869</v>
      </c>
      <c r="G17" s="49">
        <v>385.793</v>
      </c>
      <c r="H17" s="49"/>
      <c r="I17" s="30"/>
      <c r="J17" s="30"/>
      <c r="K17" s="30"/>
      <c r="L17" s="30"/>
    </row>
    <row r="18" spans="1:12" ht="15">
      <c r="A18" s="42"/>
      <c r="B18" s="43" t="s">
        <v>51</v>
      </c>
      <c r="C18" s="44">
        <v>15.05</v>
      </c>
      <c r="D18" s="44">
        <v>5.73</v>
      </c>
      <c r="E18" s="44">
        <v>3.498</v>
      </c>
      <c r="F18" s="44">
        <v>9.857</v>
      </c>
      <c r="G18" s="44">
        <v>11.109</v>
      </c>
      <c r="H18" s="44"/>
      <c r="I18" s="45"/>
      <c r="J18" s="45"/>
      <c r="K18" s="45"/>
      <c r="L18" s="45"/>
    </row>
    <row r="19" spans="1:12" ht="15">
      <c r="A19" s="46" t="s">
        <v>26</v>
      </c>
      <c r="B19" s="50" t="s">
        <v>27</v>
      </c>
      <c r="C19" s="49"/>
      <c r="D19" s="49">
        <v>10442.307</v>
      </c>
      <c r="E19" s="49">
        <v>862.426</v>
      </c>
      <c r="F19" s="49">
        <v>7022.533</v>
      </c>
      <c r="G19" s="49">
        <v>3086.967</v>
      </c>
      <c r="H19" s="49"/>
      <c r="I19" s="30"/>
      <c r="J19" s="30"/>
      <c r="K19" s="30"/>
      <c r="L19" s="30"/>
    </row>
    <row r="20" spans="1:12" ht="16.5" customHeight="1">
      <c r="A20" s="42" t="s">
        <v>28</v>
      </c>
      <c r="B20" s="43" t="s">
        <v>29</v>
      </c>
      <c r="C20" s="44">
        <v>10271.411</v>
      </c>
      <c r="D20" s="44">
        <v>3370.257</v>
      </c>
      <c r="E20" s="44">
        <v>258.12</v>
      </c>
      <c r="F20" s="44">
        <v>3556.067</v>
      </c>
      <c r="G20" s="44">
        <v>3086.967</v>
      </c>
      <c r="H20" s="44"/>
      <c r="I20" s="45"/>
      <c r="J20" s="45"/>
      <c r="K20" s="45"/>
      <c r="L20" s="45"/>
    </row>
    <row r="21" spans="1:12" ht="26.25">
      <c r="A21" s="51"/>
      <c r="B21" s="52" t="s">
        <v>30</v>
      </c>
      <c r="C21" s="53">
        <v>9577.1</v>
      </c>
      <c r="D21" s="53">
        <v>2743.957</v>
      </c>
      <c r="E21" s="53">
        <v>200.52</v>
      </c>
      <c r="F21" s="53">
        <v>3545.656</v>
      </c>
      <c r="G21" s="53">
        <v>3086.967</v>
      </c>
      <c r="H21" s="53"/>
      <c r="I21" s="54"/>
      <c r="J21" s="54"/>
      <c r="K21" s="54"/>
      <c r="L21" s="54"/>
    </row>
    <row r="22" spans="1:12" ht="26.25" customHeight="1">
      <c r="A22" s="46"/>
      <c r="B22" s="47" t="s">
        <v>52</v>
      </c>
      <c r="C22" s="49"/>
      <c r="D22" s="49"/>
      <c r="E22" s="49"/>
      <c r="F22" s="49"/>
      <c r="G22" s="49"/>
      <c r="H22" s="49"/>
      <c r="I22" s="30"/>
      <c r="J22" s="30"/>
      <c r="K22" s="30"/>
      <c r="L22" s="30"/>
    </row>
    <row r="23" spans="1:12" ht="26.25" customHeight="1">
      <c r="A23" s="42"/>
      <c r="B23" s="43" t="s">
        <v>32</v>
      </c>
      <c r="C23" s="44">
        <v>10.411</v>
      </c>
      <c r="D23" s="44">
        <v>0</v>
      </c>
      <c r="E23" s="44">
        <v>0</v>
      </c>
      <c r="F23" s="44">
        <v>10.411</v>
      </c>
      <c r="G23" s="44">
        <v>0</v>
      </c>
      <c r="H23" s="44"/>
      <c r="I23" s="45"/>
      <c r="J23" s="45"/>
      <c r="K23" s="45"/>
      <c r="L23" s="45"/>
    </row>
    <row r="24" spans="1:12" ht="26.25">
      <c r="A24" s="46"/>
      <c r="B24" s="55" t="s">
        <v>53</v>
      </c>
      <c r="C24" s="49">
        <v>300</v>
      </c>
      <c r="D24" s="49">
        <v>300</v>
      </c>
      <c r="E24" s="49">
        <v>0</v>
      </c>
      <c r="F24" s="49">
        <v>0</v>
      </c>
      <c r="G24" s="49">
        <v>0</v>
      </c>
      <c r="H24" s="49"/>
      <c r="I24" s="30"/>
      <c r="J24" s="30"/>
      <c r="K24" s="30"/>
      <c r="L24" s="30"/>
    </row>
    <row r="25" spans="1:12" ht="15">
      <c r="A25" s="46"/>
      <c r="B25" s="47" t="s">
        <v>54</v>
      </c>
      <c r="C25" s="49">
        <v>383.9</v>
      </c>
      <c r="D25" s="49">
        <v>326.3</v>
      </c>
      <c r="E25" s="49">
        <v>57.6</v>
      </c>
      <c r="F25" s="49">
        <v>0</v>
      </c>
      <c r="G25" s="49">
        <v>0</v>
      </c>
      <c r="H25" s="49"/>
      <c r="I25" s="30"/>
      <c r="J25" s="30"/>
      <c r="K25" s="30"/>
      <c r="L25" s="30"/>
    </row>
    <row r="26" spans="1:12" ht="12.75">
      <c r="A26" s="56" t="s">
        <v>35</v>
      </c>
      <c r="B26" s="57" t="s">
        <v>36</v>
      </c>
      <c r="C26" s="58"/>
      <c r="D26" s="58"/>
      <c r="E26" s="58"/>
      <c r="F26" s="58"/>
      <c r="G26" s="58"/>
      <c r="H26" s="58"/>
      <c r="I26" s="59"/>
      <c r="J26" s="59"/>
      <c r="K26" s="59"/>
      <c r="L26" s="59"/>
    </row>
    <row r="27" spans="1:12" ht="12.75">
      <c r="A27" s="56" t="s">
        <v>37</v>
      </c>
      <c r="B27" s="57" t="s">
        <v>38</v>
      </c>
      <c r="C27" s="58"/>
      <c r="D27" s="58"/>
      <c r="E27" s="58"/>
      <c r="F27" s="58"/>
      <c r="G27" s="58"/>
      <c r="H27" s="58"/>
      <c r="I27" s="59"/>
      <c r="J27" s="59"/>
      <c r="K27" s="59"/>
      <c r="L27" s="59"/>
    </row>
    <row r="28" spans="1:12" ht="12.75">
      <c r="A28" s="56"/>
      <c r="B28" s="57" t="s">
        <v>39</v>
      </c>
      <c r="C28" s="58"/>
      <c r="D28" s="58"/>
      <c r="E28" s="58"/>
      <c r="F28" s="58"/>
      <c r="G28" s="58"/>
      <c r="H28" s="58"/>
      <c r="I28" s="59"/>
      <c r="J28" s="59"/>
      <c r="K28" s="59"/>
      <c r="L28" s="59"/>
    </row>
    <row r="29" spans="1:12" ht="12.75">
      <c r="A29" s="60"/>
      <c r="B29" s="52" t="s">
        <v>55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2.75">
      <c r="A30" s="60"/>
      <c r="B30" s="52" t="s">
        <v>56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1" ht="12.75">
      <c r="A31" s="5"/>
      <c r="B31" s="38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39"/>
      <c r="C32" s="40">
        <f>C14+C15</f>
        <v>12091.095</v>
      </c>
      <c r="D32" s="40">
        <f>D9+D14</f>
        <v>11077.064999999999</v>
      </c>
      <c r="E32" s="40">
        <f>E9+E14</f>
        <v>893.69</v>
      </c>
      <c r="F32" s="40">
        <f>F9+F14</f>
        <v>7790.402</v>
      </c>
      <c r="G32" s="5"/>
      <c r="H32" s="5"/>
      <c r="I32" s="5"/>
      <c r="J32" s="5"/>
      <c r="K32" s="5"/>
    </row>
    <row r="33" spans="1:11" ht="12.75">
      <c r="A33" s="5"/>
      <c r="B33" s="39"/>
      <c r="C33" s="40">
        <f>C17+C20</f>
        <v>12091.095</v>
      </c>
      <c r="D33" s="40">
        <f>D17+D19</f>
        <v>11077.065</v>
      </c>
      <c r="E33" s="40">
        <f>E17+E19</f>
        <v>893.69</v>
      </c>
      <c r="F33" s="40">
        <f>F17+F19</f>
        <v>7790.402</v>
      </c>
      <c r="G33" s="5"/>
      <c r="H33" s="5"/>
      <c r="I33" s="5"/>
      <c r="J33" s="5"/>
      <c r="K33" s="5"/>
    </row>
    <row r="34" spans="1:11" ht="12.75">
      <c r="A34" s="5"/>
      <c r="B34" s="39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39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39"/>
      <c r="C36" s="5"/>
      <c r="D36" s="5"/>
      <c r="E36" s="5"/>
      <c r="F36" s="5"/>
      <c r="G36" s="5"/>
      <c r="H36" s="5"/>
      <c r="I36" s="5"/>
      <c r="J36" s="5"/>
      <c r="K36" s="5"/>
    </row>
  </sheetData>
  <sheetProtection/>
  <mergeCells count="6">
    <mergeCell ref="I1:L1"/>
    <mergeCell ref="A3:L3"/>
    <mergeCell ref="A5:A6"/>
    <mergeCell ref="B5:B6"/>
    <mergeCell ref="C5:G5"/>
    <mergeCell ref="H5:L5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selection activeCell="H17" sqref="H17"/>
    </sheetView>
  </sheetViews>
  <sheetFormatPr defaultColWidth="9.00390625" defaultRowHeight="12.75" outlineLevelCol="1"/>
  <cols>
    <col min="1" max="1" width="5.25390625" style="3" customWidth="1"/>
    <col min="2" max="2" width="41.625" style="41" customWidth="1"/>
    <col min="3" max="3" width="11.625" style="3" customWidth="1" outlineLevel="1"/>
    <col min="4" max="4" width="12.625" style="3" customWidth="1" outlineLevel="1"/>
    <col min="5" max="5" width="10.875" style="3" customWidth="1" outlineLevel="1"/>
    <col min="6" max="6" width="12.625" style="3" customWidth="1" outlineLevel="1"/>
    <col min="7" max="7" width="12.375" style="3" customWidth="1" outlineLevel="1"/>
    <col min="8" max="8" width="12.00390625" style="3" customWidth="1"/>
    <col min="9" max="9" width="12.25390625" style="3" customWidth="1"/>
    <col min="10" max="10" width="13.75390625" style="3" customWidth="1"/>
    <col min="11" max="11" width="16.00390625" style="3" customWidth="1"/>
    <col min="12" max="12" width="13.25390625" style="3" customWidth="1"/>
    <col min="13" max="16384" width="9.125" style="3" customWidth="1"/>
  </cols>
  <sheetData>
    <row r="1" spans="1:12" ht="12.75">
      <c r="A1" s="1"/>
      <c r="B1" s="2"/>
      <c r="C1" s="1"/>
      <c r="D1" s="1"/>
      <c r="E1" s="1"/>
      <c r="F1" s="1"/>
      <c r="G1" s="1"/>
      <c r="I1" s="244" t="s">
        <v>0</v>
      </c>
      <c r="J1" s="244"/>
      <c r="K1" s="244"/>
      <c r="L1" s="244"/>
    </row>
    <row r="2" spans="1:11" ht="6" customHeight="1">
      <c r="A2" s="1"/>
      <c r="B2" s="2"/>
      <c r="C2" s="1"/>
      <c r="D2" s="1"/>
      <c r="E2" s="1"/>
      <c r="F2" s="1"/>
      <c r="G2" s="1"/>
      <c r="H2" s="4"/>
      <c r="I2" s="5"/>
      <c r="J2" s="5"/>
      <c r="K2" s="5"/>
    </row>
    <row r="3" spans="1:12" ht="16.5" customHeight="1">
      <c r="A3" s="245" t="s">
        <v>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3.5" customHeight="1">
      <c r="A4" s="6" t="s">
        <v>2</v>
      </c>
      <c r="B4" s="7"/>
      <c r="C4" s="6"/>
      <c r="D4" s="6"/>
      <c r="E4" s="6"/>
      <c r="F4" s="6"/>
      <c r="G4" s="6"/>
      <c r="I4" s="5"/>
      <c r="J4" s="5"/>
      <c r="K4" s="8"/>
      <c r="L4" s="9" t="s">
        <v>3</v>
      </c>
    </row>
    <row r="5" spans="1:12" ht="12.75" customHeight="1">
      <c r="A5" s="246" t="s">
        <v>4</v>
      </c>
      <c r="B5" s="248" t="s">
        <v>5</v>
      </c>
      <c r="C5" s="250" t="s">
        <v>6</v>
      </c>
      <c r="D5" s="250"/>
      <c r="E5" s="250"/>
      <c r="F5" s="250"/>
      <c r="G5" s="250"/>
      <c r="H5" s="250" t="s">
        <v>7</v>
      </c>
      <c r="I5" s="250"/>
      <c r="J5" s="250"/>
      <c r="K5" s="250"/>
      <c r="L5" s="250"/>
    </row>
    <row r="6" spans="1:12" ht="12.75">
      <c r="A6" s="247"/>
      <c r="B6" s="249"/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</row>
    <row r="7" spans="1:12" s="13" customFormat="1" ht="12">
      <c r="A7" s="11">
        <v>1</v>
      </c>
      <c r="B7" s="12">
        <v>2</v>
      </c>
      <c r="C7" s="11">
        <v>3</v>
      </c>
      <c r="D7" s="12">
        <v>4</v>
      </c>
      <c r="E7" s="11">
        <v>5</v>
      </c>
      <c r="F7" s="12">
        <v>6</v>
      </c>
      <c r="G7" s="11">
        <v>7</v>
      </c>
      <c r="H7" s="12">
        <v>8</v>
      </c>
      <c r="I7" s="11">
        <v>9</v>
      </c>
      <c r="J7" s="12">
        <v>10</v>
      </c>
      <c r="K7" s="11">
        <v>11</v>
      </c>
      <c r="L7" s="12">
        <v>12</v>
      </c>
    </row>
    <row r="8" spans="1:12" ht="15">
      <c r="A8" s="14" t="s">
        <v>13</v>
      </c>
      <c r="B8" s="15" t="s">
        <v>14</v>
      </c>
      <c r="C8" s="16"/>
      <c r="D8" s="16"/>
      <c r="E8" s="16"/>
      <c r="F8" s="16"/>
      <c r="G8" s="16"/>
      <c r="H8" s="16">
        <f>H13+H14+H9</f>
        <v>11331.087</v>
      </c>
      <c r="I8" s="16">
        <f>I13+I14+I9</f>
        <v>10233.568</v>
      </c>
      <c r="J8" s="16">
        <f>J13+J14+J9</f>
        <v>818.9840000000006</v>
      </c>
      <c r="K8" s="16">
        <f>K13+K14+K9</f>
        <v>6806.572999999999</v>
      </c>
      <c r="L8" s="16">
        <f>L13+L14+L9</f>
        <v>3292.783</v>
      </c>
    </row>
    <row r="9" spans="1:12" ht="15">
      <c r="A9" s="14"/>
      <c r="B9" s="15" t="s">
        <v>15</v>
      </c>
      <c r="C9" s="17"/>
      <c r="D9" s="16"/>
      <c r="E9" s="16"/>
      <c r="F9" s="16"/>
      <c r="G9" s="16"/>
      <c r="H9" s="17"/>
      <c r="I9" s="16">
        <f>I10+I11+I12</f>
        <v>0</v>
      </c>
      <c r="J9" s="16">
        <f>J10+J11+J12</f>
        <v>20.838000000000648</v>
      </c>
      <c r="K9" s="16">
        <f>K30+K20+K17-K13-K14</f>
        <v>6513.713999999999</v>
      </c>
      <c r="L9" s="16">
        <f>L10+L11+L12</f>
        <v>3286.269</v>
      </c>
    </row>
    <row r="10" spans="1:12" ht="15">
      <c r="A10" s="14"/>
      <c r="B10" s="18" t="s">
        <v>16</v>
      </c>
      <c r="C10" s="19"/>
      <c r="D10" s="20"/>
      <c r="E10" s="16"/>
      <c r="F10" s="16"/>
      <c r="G10" s="16"/>
      <c r="H10" s="19"/>
      <c r="I10" s="20"/>
      <c r="J10" s="16">
        <f>I27-K10</f>
        <v>20.838000000000648</v>
      </c>
      <c r="K10" s="16">
        <f>K9-K11</f>
        <v>5992.616999999999</v>
      </c>
      <c r="L10" s="16"/>
    </row>
    <row r="11" spans="1:12" ht="15">
      <c r="A11" s="14"/>
      <c r="B11" s="21" t="s">
        <v>17</v>
      </c>
      <c r="C11" s="19"/>
      <c r="D11" s="20"/>
      <c r="E11" s="20"/>
      <c r="F11" s="16"/>
      <c r="G11" s="16"/>
      <c r="H11" s="19"/>
      <c r="I11" s="20"/>
      <c r="J11" s="20"/>
      <c r="K11" s="16">
        <v>521.097</v>
      </c>
      <c r="L11" s="16"/>
    </row>
    <row r="12" spans="1:12" ht="15">
      <c r="A12" s="14"/>
      <c r="B12" s="21" t="s">
        <v>18</v>
      </c>
      <c r="C12" s="19"/>
      <c r="D12" s="20"/>
      <c r="E12" s="20"/>
      <c r="F12" s="20"/>
      <c r="G12" s="16"/>
      <c r="H12" s="19"/>
      <c r="I12" s="20"/>
      <c r="J12" s="20"/>
      <c r="K12" s="20"/>
      <c r="L12" s="16">
        <f>L20+L17-L13-L14</f>
        <v>3286.269</v>
      </c>
    </row>
    <row r="13" spans="1:12" ht="15">
      <c r="A13" s="14"/>
      <c r="B13" s="15" t="s">
        <v>19</v>
      </c>
      <c r="C13" s="22"/>
      <c r="D13" s="23"/>
      <c r="E13" s="23"/>
      <c r="F13" s="23"/>
      <c r="G13" s="23"/>
      <c r="H13" s="61">
        <f>I13+J13+K13+L13</f>
        <v>5204.687</v>
      </c>
      <c r="I13" s="23">
        <v>4155.168</v>
      </c>
      <c r="J13" s="23">
        <v>798.146</v>
      </c>
      <c r="K13" s="23">
        <v>244.859</v>
      </c>
      <c r="L13" s="23">
        <v>6.514</v>
      </c>
    </row>
    <row r="14" spans="1:12" ht="15">
      <c r="A14" s="14"/>
      <c r="B14" s="24" t="s">
        <v>20</v>
      </c>
      <c r="C14" s="25"/>
      <c r="D14" s="16"/>
      <c r="E14" s="16"/>
      <c r="F14" s="16"/>
      <c r="G14" s="16"/>
      <c r="H14" s="25">
        <f>SUM(I14:L14)</f>
        <v>6126.4</v>
      </c>
      <c r="I14" s="16">
        <f>I15+I16</f>
        <v>6078.4</v>
      </c>
      <c r="J14" s="16">
        <f>J15+J16</f>
        <v>0</v>
      </c>
      <c r="K14" s="16">
        <f>K16</f>
        <v>48</v>
      </c>
      <c r="L14" s="16">
        <f>L15+L16</f>
        <v>0</v>
      </c>
    </row>
    <row r="15" spans="1:12" ht="15">
      <c r="A15" s="14"/>
      <c r="B15" s="26" t="s">
        <v>21</v>
      </c>
      <c r="C15" s="22"/>
      <c r="D15" s="23"/>
      <c r="E15" s="23"/>
      <c r="F15" s="23"/>
      <c r="G15" s="23"/>
      <c r="H15" s="61">
        <f>I15+J15+K15+L15</f>
        <v>6078.4</v>
      </c>
      <c r="I15" s="23">
        <v>6078.4</v>
      </c>
      <c r="J15" s="23">
        <v>0</v>
      </c>
      <c r="K15" s="23">
        <v>0</v>
      </c>
      <c r="L15" s="23">
        <v>0</v>
      </c>
    </row>
    <row r="16" spans="1:12" ht="26.25" customHeight="1">
      <c r="A16" s="14"/>
      <c r="B16" s="26" t="s">
        <v>22</v>
      </c>
      <c r="C16" s="22"/>
      <c r="D16" s="23"/>
      <c r="E16" s="23"/>
      <c r="F16" s="23"/>
      <c r="G16" s="23"/>
      <c r="H16" s="61">
        <f>I16+J16+K16+L16</f>
        <v>48</v>
      </c>
      <c r="I16" s="23">
        <v>0</v>
      </c>
      <c r="J16" s="23">
        <v>0</v>
      </c>
      <c r="K16" s="23">
        <v>48</v>
      </c>
      <c r="L16" s="23">
        <v>0</v>
      </c>
    </row>
    <row r="17" spans="1:12" ht="15">
      <c r="A17" s="14" t="s">
        <v>23</v>
      </c>
      <c r="B17" s="15" t="s">
        <v>24</v>
      </c>
      <c r="C17" s="22"/>
      <c r="D17" s="23"/>
      <c r="E17" s="23"/>
      <c r="F17" s="23"/>
      <c r="G17" s="23"/>
      <c r="H17" s="22">
        <f>I17+J17+K17+L17</f>
        <v>1831.4739999999997</v>
      </c>
      <c r="I17" s="23">
        <v>673.009</v>
      </c>
      <c r="J17" s="23">
        <v>30.633</v>
      </c>
      <c r="K17" s="23">
        <v>678.683</v>
      </c>
      <c r="L17" s="23">
        <v>449.1489999999998</v>
      </c>
    </row>
    <row r="18" spans="1:12" ht="15">
      <c r="A18" s="14"/>
      <c r="B18" s="18" t="s">
        <v>25</v>
      </c>
      <c r="C18" s="27"/>
      <c r="D18" s="27"/>
      <c r="E18" s="27"/>
      <c r="F18" s="27"/>
      <c r="G18" s="27"/>
      <c r="H18" s="27">
        <f>H17/H8*100</f>
        <v>16.1632683607495</v>
      </c>
      <c r="I18" s="27">
        <f>I17/I8*100</f>
        <v>6.576484369869825</v>
      </c>
      <c r="J18" s="27">
        <f>J17/J8*100</f>
        <v>3.740366112158476</v>
      </c>
      <c r="K18" s="27">
        <f>K17/K8*100</f>
        <v>9.970994213975228</v>
      </c>
      <c r="L18" s="27">
        <f>L17/L8*100</f>
        <v>13.640406914151338</v>
      </c>
    </row>
    <row r="19" spans="1:12" ht="15">
      <c r="A19" s="14" t="s">
        <v>26</v>
      </c>
      <c r="B19" s="15" t="s">
        <v>27</v>
      </c>
      <c r="C19" s="17"/>
      <c r="D19" s="28"/>
      <c r="E19" s="28"/>
      <c r="F19" s="28"/>
      <c r="G19" s="28"/>
      <c r="H19" s="17"/>
      <c r="I19" s="28">
        <f>I20+I26+I27</f>
        <v>9560.559</v>
      </c>
      <c r="J19" s="28">
        <f>J20+J26+J27</f>
        <v>788.351</v>
      </c>
      <c r="K19" s="28">
        <f>K20+K26+K27</f>
        <v>6127.889999999999</v>
      </c>
      <c r="L19" s="28">
        <f>L20+L26+L27</f>
        <v>2843.634</v>
      </c>
    </row>
    <row r="20" spans="1:12" ht="16.5" customHeight="1">
      <c r="A20" s="14" t="s">
        <v>28</v>
      </c>
      <c r="B20" s="15" t="s">
        <v>29</v>
      </c>
      <c r="C20" s="16"/>
      <c r="D20" s="16"/>
      <c r="E20" s="16"/>
      <c r="F20" s="16"/>
      <c r="G20" s="16"/>
      <c r="H20" s="16">
        <f>H21+H24+H25+H23</f>
        <v>9499.613000000001</v>
      </c>
      <c r="I20" s="16">
        <f>I21+I24+I25+I23</f>
        <v>3547.104</v>
      </c>
      <c r="J20" s="16">
        <f>J21+J24+J25+J23</f>
        <v>267.254</v>
      </c>
      <c r="K20" s="16">
        <f>K21+K24+K25+K23</f>
        <v>2841.621</v>
      </c>
      <c r="L20" s="16">
        <f>L21+L24+L25+L23</f>
        <v>2843.634</v>
      </c>
    </row>
    <row r="21" spans="1:12" ht="25.5">
      <c r="A21" s="14"/>
      <c r="B21" s="18" t="s">
        <v>30</v>
      </c>
      <c r="C21" s="22"/>
      <c r="D21" s="23"/>
      <c r="E21" s="23"/>
      <c r="F21" s="23"/>
      <c r="G21" s="23"/>
      <c r="H21" s="22">
        <f>I21+J21+K21+L21</f>
        <v>8123</v>
      </c>
      <c r="I21" s="62">
        <v>2374.104</v>
      </c>
      <c r="J21" s="62">
        <v>72.654</v>
      </c>
      <c r="K21" s="62">
        <v>2832.608</v>
      </c>
      <c r="L21" s="63">
        <v>2843.634</v>
      </c>
    </row>
    <row r="22" spans="1:12" ht="25.5" customHeight="1">
      <c r="A22" s="14"/>
      <c r="B22" s="31" t="s">
        <v>31</v>
      </c>
      <c r="C22" s="22"/>
      <c r="D22" s="23"/>
      <c r="E22" s="23"/>
      <c r="F22" s="23"/>
      <c r="G22" s="23"/>
      <c r="H22" s="22"/>
      <c r="I22" s="23"/>
      <c r="J22" s="23"/>
      <c r="K22" s="23"/>
      <c r="L22" s="23"/>
    </row>
    <row r="23" spans="1:12" ht="30" customHeight="1">
      <c r="A23" s="14"/>
      <c r="B23" s="18" t="s">
        <v>32</v>
      </c>
      <c r="C23" s="22"/>
      <c r="D23" s="23"/>
      <c r="E23" s="23"/>
      <c r="F23" s="23"/>
      <c r="G23" s="23"/>
      <c r="H23" s="22">
        <f>I23+J23+K23+L23</f>
        <v>9.013</v>
      </c>
      <c r="I23" s="23">
        <v>0</v>
      </c>
      <c r="J23" s="23">
        <v>0</v>
      </c>
      <c r="K23" s="23">
        <v>9.013</v>
      </c>
      <c r="L23" s="23">
        <v>0</v>
      </c>
    </row>
    <row r="24" spans="1:12" ht="25.5">
      <c r="A24" s="14"/>
      <c r="B24" s="18" t="s">
        <v>33</v>
      </c>
      <c r="C24" s="22"/>
      <c r="D24" s="23"/>
      <c r="E24" s="23"/>
      <c r="F24" s="23"/>
      <c r="G24" s="23"/>
      <c r="H24" s="22">
        <f>I24+J24+K24+L24</f>
        <v>300</v>
      </c>
      <c r="I24" s="23">
        <v>300</v>
      </c>
      <c r="J24" s="23"/>
      <c r="K24" s="23">
        <v>0</v>
      </c>
      <c r="L24" s="23">
        <v>0</v>
      </c>
    </row>
    <row r="25" spans="1:12" ht="25.5">
      <c r="A25" s="14"/>
      <c r="B25" s="32" t="s">
        <v>34</v>
      </c>
      <c r="C25" s="22"/>
      <c r="D25" s="23"/>
      <c r="E25" s="23"/>
      <c r="F25" s="23"/>
      <c r="G25" s="23"/>
      <c r="H25" s="22">
        <f>I25+J25+K25+L25</f>
        <v>1067.6</v>
      </c>
      <c r="I25" s="63">
        <v>873</v>
      </c>
      <c r="J25" s="63">
        <v>194.6</v>
      </c>
      <c r="K25" s="63">
        <v>0</v>
      </c>
      <c r="L25" s="63">
        <v>0</v>
      </c>
    </row>
    <row r="26" spans="1:12" ht="15">
      <c r="A26" s="14" t="s">
        <v>35</v>
      </c>
      <c r="B26" s="33" t="s">
        <v>36</v>
      </c>
      <c r="C26" s="34"/>
      <c r="D26" s="23"/>
      <c r="E26" s="23"/>
      <c r="F26" s="23"/>
      <c r="G26" s="23"/>
      <c r="H26" s="34"/>
      <c r="I26" s="23"/>
      <c r="J26" s="23"/>
      <c r="K26" s="23"/>
      <c r="L26" s="23"/>
    </row>
    <row r="27" spans="1:12" ht="15">
      <c r="A27" s="35" t="s">
        <v>37</v>
      </c>
      <c r="B27" s="15" t="s">
        <v>38</v>
      </c>
      <c r="C27" s="17"/>
      <c r="D27" s="36"/>
      <c r="E27" s="36"/>
      <c r="F27" s="36"/>
      <c r="G27" s="36"/>
      <c r="H27" s="17"/>
      <c r="I27" s="65">
        <f>I8-I17-I20</f>
        <v>6013.455</v>
      </c>
      <c r="J27" s="65">
        <f>SUM(J28:J30)</f>
        <v>521.097</v>
      </c>
      <c r="K27" s="65">
        <f>SUM(K28:K30)</f>
        <v>3286.269</v>
      </c>
      <c r="L27" s="65">
        <f>SUM(L28:L30)</f>
        <v>0</v>
      </c>
    </row>
    <row r="28" spans="1:12" ht="15">
      <c r="A28" s="35"/>
      <c r="B28" s="18" t="s">
        <v>39</v>
      </c>
      <c r="C28" s="19"/>
      <c r="D28" s="36"/>
      <c r="E28" s="37"/>
      <c r="F28" s="37"/>
      <c r="G28" s="37"/>
      <c r="H28" s="19"/>
      <c r="I28" s="65">
        <f>J10</f>
        <v>20.838000000000648</v>
      </c>
      <c r="J28" s="66"/>
      <c r="K28" s="66"/>
      <c r="L28" s="66"/>
    </row>
    <row r="29" spans="1:12" ht="15">
      <c r="A29" s="35"/>
      <c r="B29" s="21" t="s">
        <v>40</v>
      </c>
      <c r="C29" s="19"/>
      <c r="D29" s="36"/>
      <c r="E29" s="36"/>
      <c r="F29" s="37"/>
      <c r="G29" s="37"/>
      <c r="H29" s="19"/>
      <c r="I29" s="65">
        <f>K10</f>
        <v>5992.616999999999</v>
      </c>
      <c r="J29" s="65">
        <f>K11</f>
        <v>521.097</v>
      </c>
      <c r="K29" s="66"/>
      <c r="L29" s="66"/>
    </row>
    <row r="30" spans="1:12" ht="15">
      <c r="A30" s="35"/>
      <c r="B30" s="21" t="s">
        <v>41</v>
      </c>
      <c r="C30" s="19"/>
      <c r="D30" s="36"/>
      <c r="E30" s="36"/>
      <c r="F30" s="36"/>
      <c r="G30" s="37"/>
      <c r="H30" s="19"/>
      <c r="I30" s="65"/>
      <c r="J30" s="65"/>
      <c r="K30" s="65">
        <f>L9</f>
        <v>3286.269</v>
      </c>
      <c r="L30" s="66"/>
    </row>
    <row r="31" spans="1:11" ht="12.75">
      <c r="A31" s="5"/>
      <c r="B31" s="38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39"/>
      <c r="C32" s="5"/>
      <c r="D32" s="5"/>
      <c r="E32" s="5"/>
      <c r="F32" s="5"/>
      <c r="G32" s="5"/>
      <c r="H32" s="40">
        <f>H13+H14+H9</f>
        <v>11331.087</v>
      </c>
      <c r="I32" s="40">
        <f>I13+I14+I9</f>
        <v>10233.568</v>
      </c>
      <c r="J32" s="64">
        <f>J13+J14+J9</f>
        <v>818.9840000000006</v>
      </c>
      <c r="K32" s="64">
        <f>K13+K14+K9</f>
        <v>6806.572999999999</v>
      </c>
    </row>
    <row r="33" spans="1:11" ht="12.75">
      <c r="A33" s="5"/>
      <c r="B33" s="39"/>
      <c r="C33" s="5"/>
      <c r="D33" s="5"/>
      <c r="E33" s="5"/>
      <c r="F33" s="5"/>
      <c r="G33" s="5"/>
      <c r="H33" s="40">
        <f>H20+H17</f>
        <v>11331.087000000001</v>
      </c>
      <c r="I33" s="40">
        <f>I19+I17</f>
        <v>10233.568</v>
      </c>
      <c r="J33" s="64">
        <f>J19+J17</f>
        <v>818.984</v>
      </c>
      <c r="K33" s="64">
        <f>K19+K17</f>
        <v>6806.572999999999</v>
      </c>
    </row>
    <row r="34" spans="1:11" ht="12.75">
      <c r="A34" s="5"/>
      <c r="B34" s="39"/>
      <c r="C34" s="5"/>
      <c r="D34" s="5"/>
      <c r="E34" s="5"/>
      <c r="F34" s="5"/>
      <c r="G34" s="5"/>
      <c r="H34" s="64">
        <f>H32-H33</f>
        <v>0</v>
      </c>
      <c r="I34" s="64">
        <f>I32-I33</f>
        <v>0</v>
      </c>
      <c r="J34" s="64">
        <f>J32-J33</f>
        <v>0</v>
      </c>
      <c r="K34" s="64">
        <f>K32-K33</f>
        <v>0</v>
      </c>
    </row>
    <row r="35" spans="1:11" ht="12.75">
      <c r="A35" s="5"/>
      <c r="B35" s="39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39"/>
      <c r="C36" s="5"/>
      <c r="D36" s="5"/>
      <c r="E36" s="5"/>
      <c r="F36" s="5"/>
      <c r="G36" s="5"/>
      <c r="H36" s="40"/>
      <c r="I36" s="5"/>
      <c r="J36" s="5"/>
      <c r="K36" s="5"/>
    </row>
  </sheetData>
  <sheetProtection/>
  <mergeCells count="6">
    <mergeCell ref="I1:L1"/>
    <mergeCell ref="A3:L3"/>
    <mergeCell ref="A5:A6"/>
    <mergeCell ref="B5:B6"/>
    <mergeCell ref="C5:G5"/>
    <mergeCell ref="H5:L5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G207"/>
  <sheetViews>
    <sheetView zoomScale="80" zoomScaleNormal="80" zoomScaleSheetLayoutView="80" workbookViewId="0" topLeftCell="A31">
      <selection activeCell="H62" sqref="H62"/>
    </sheetView>
  </sheetViews>
  <sheetFormatPr defaultColWidth="9.00390625" defaultRowHeight="12.75" outlineLevelRow="2"/>
  <cols>
    <col min="1" max="1" width="5.25390625" style="3" customWidth="1"/>
    <col min="2" max="2" width="42.625" style="41" customWidth="1"/>
    <col min="3" max="3" width="20.375" style="67" customWidth="1"/>
    <col min="4" max="4" width="15.625" style="67" customWidth="1"/>
    <col min="5" max="5" width="16.875" style="68" customWidth="1"/>
    <col min="6" max="6" width="16.00390625" style="68" customWidth="1"/>
    <col min="7" max="7" width="15.00390625" style="68" customWidth="1"/>
    <col min="8" max="10" width="15.75390625" style="3" bestFit="1" customWidth="1"/>
    <col min="11" max="11" width="9.125" style="3" customWidth="1"/>
    <col min="12" max="12" width="23.875" style="3" customWidth="1"/>
    <col min="13" max="17" width="15.75390625" style="3" bestFit="1" customWidth="1"/>
    <col min="18" max="18" width="13.125" style="3" customWidth="1"/>
    <col min="19" max="19" width="13.125" style="3" bestFit="1" customWidth="1"/>
    <col min="20" max="16384" width="9.125" style="3" customWidth="1"/>
  </cols>
  <sheetData>
    <row r="1" spans="1:7" ht="12.75">
      <c r="A1" s="1"/>
      <c r="B1" s="2"/>
      <c r="C1" s="71"/>
      <c r="D1" s="244"/>
      <c r="E1" s="244"/>
      <c r="F1" s="244"/>
      <c r="G1" s="244"/>
    </row>
    <row r="2" spans="1:7" ht="14.25" customHeight="1" thickBot="1">
      <c r="A2" s="96" t="s">
        <v>60</v>
      </c>
      <c r="B2" s="7"/>
      <c r="C2" s="108"/>
      <c r="D2" s="109"/>
      <c r="E2" s="110"/>
      <c r="F2" s="111"/>
      <c r="G2" s="112"/>
    </row>
    <row r="3" spans="1:7" ht="12.75" customHeight="1" outlineLevel="1">
      <c r="A3" s="256" t="s">
        <v>4</v>
      </c>
      <c r="B3" s="254" t="s">
        <v>5</v>
      </c>
      <c r="C3" s="251" t="s">
        <v>72</v>
      </c>
      <c r="D3" s="252"/>
      <c r="E3" s="252"/>
      <c r="F3" s="252"/>
      <c r="G3" s="253"/>
    </row>
    <row r="4" spans="1:7" ht="12.75" outlineLevel="1">
      <c r="A4" s="257"/>
      <c r="B4" s="255"/>
      <c r="C4" s="152" t="s">
        <v>8</v>
      </c>
      <c r="D4" s="10" t="s">
        <v>9</v>
      </c>
      <c r="E4" s="10" t="s">
        <v>10</v>
      </c>
      <c r="F4" s="10" t="s">
        <v>11</v>
      </c>
      <c r="G4" s="153" t="s">
        <v>12</v>
      </c>
    </row>
    <row r="5" spans="1:7" s="13" customFormat="1" ht="12.75" outlineLevel="1" thickBot="1">
      <c r="A5" s="94">
        <v>1</v>
      </c>
      <c r="B5" s="113">
        <v>2</v>
      </c>
      <c r="C5" s="154">
        <v>3</v>
      </c>
      <c r="D5" s="155">
        <v>4</v>
      </c>
      <c r="E5" s="156">
        <v>5</v>
      </c>
      <c r="F5" s="155">
        <v>6</v>
      </c>
      <c r="G5" s="157">
        <v>7</v>
      </c>
    </row>
    <row r="6" spans="1:7" ht="15" outlineLevel="1">
      <c r="A6" s="141" t="s">
        <v>13</v>
      </c>
      <c r="B6" s="123" t="s">
        <v>14</v>
      </c>
      <c r="C6" s="158">
        <v>20982438.778926</v>
      </c>
      <c r="D6" s="159">
        <v>17838132.26223732</v>
      </c>
      <c r="E6" s="159">
        <v>3621390.8742373064</v>
      </c>
      <c r="F6" s="159">
        <v>16868808.651809346</v>
      </c>
      <c r="G6" s="160">
        <v>7383772.06354416</v>
      </c>
    </row>
    <row r="7" spans="1:7" ht="15" outlineLevel="1">
      <c r="A7" s="142"/>
      <c r="B7" s="124" t="s">
        <v>15</v>
      </c>
      <c r="C7" s="161"/>
      <c r="D7" s="151">
        <v>0</v>
      </c>
      <c r="E7" s="151">
        <v>2911173.1020784266</v>
      </c>
      <c r="F7" s="151">
        <v>14463042.708628904</v>
      </c>
      <c r="G7" s="162">
        <v>7355449.262194806</v>
      </c>
    </row>
    <row r="8" spans="1:7" ht="15" outlineLevel="1">
      <c r="A8" s="142"/>
      <c r="B8" s="125" t="s">
        <v>16</v>
      </c>
      <c r="C8" s="163"/>
      <c r="D8" s="151"/>
      <c r="E8" s="164">
        <v>2911173.1020784266</v>
      </c>
      <c r="F8" s="151">
        <v>11342313.108044175</v>
      </c>
      <c r="G8" s="162"/>
    </row>
    <row r="9" spans="1:7" ht="15" outlineLevel="1">
      <c r="A9" s="142"/>
      <c r="B9" s="126" t="s">
        <v>17</v>
      </c>
      <c r="C9" s="163"/>
      <c r="D9" s="151"/>
      <c r="E9" s="151"/>
      <c r="F9" s="164">
        <v>3120729.600584729</v>
      </c>
      <c r="G9" s="162"/>
    </row>
    <row r="10" spans="1:7" ht="15" outlineLevel="1">
      <c r="A10" s="142"/>
      <c r="B10" s="126" t="s">
        <v>18</v>
      </c>
      <c r="C10" s="163"/>
      <c r="D10" s="151"/>
      <c r="E10" s="151"/>
      <c r="F10" s="151"/>
      <c r="G10" s="162">
        <v>7355449.262194806</v>
      </c>
    </row>
    <row r="11" spans="1:7" ht="15" outlineLevel="1">
      <c r="A11" s="142"/>
      <c r="B11" s="124" t="s">
        <v>19</v>
      </c>
      <c r="C11" s="165">
        <v>5052037.0260000015</v>
      </c>
      <c r="D11" s="151">
        <v>3352636.1300000004</v>
      </c>
      <c r="E11" s="151">
        <v>291958.29000000004</v>
      </c>
      <c r="F11" s="151">
        <v>1401704.1780000003</v>
      </c>
      <c r="G11" s="162">
        <v>5738.428000000001</v>
      </c>
    </row>
    <row r="12" spans="1:7" ht="15" outlineLevel="1">
      <c r="A12" s="142"/>
      <c r="B12" s="127" t="s">
        <v>20</v>
      </c>
      <c r="C12" s="161">
        <v>15930401.752926</v>
      </c>
      <c r="D12" s="151">
        <v>14485496.132237323</v>
      </c>
      <c r="E12" s="151">
        <v>418259.48215887987</v>
      </c>
      <c r="F12" s="151">
        <v>1004061.7651804418</v>
      </c>
      <c r="G12" s="162">
        <v>22584.373349353787</v>
      </c>
    </row>
    <row r="13" spans="1:7" ht="15" outlineLevel="1">
      <c r="A13" s="142"/>
      <c r="B13" s="128" t="s">
        <v>21</v>
      </c>
      <c r="C13" s="161">
        <v>14831002.082926</v>
      </c>
      <c r="D13" s="151">
        <v>13430727.054237323</v>
      </c>
      <c r="E13" s="151">
        <v>418259.48215887987</v>
      </c>
      <c r="F13" s="151">
        <v>959382.8841804422</v>
      </c>
      <c r="G13" s="162">
        <v>22632.662349353788</v>
      </c>
    </row>
    <row r="14" spans="1:7" ht="15" outlineLevel="1">
      <c r="A14" s="142"/>
      <c r="B14" s="128" t="s">
        <v>68</v>
      </c>
      <c r="C14" s="161">
        <v>963992.9820000002</v>
      </c>
      <c r="D14" s="151">
        <v>964041.2710000002</v>
      </c>
      <c r="E14" s="151">
        <v>0</v>
      </c>
      <c r="F14" s="151">
        <v>0</v>
      </c>
      <c r="G14" s="162">
        <v>-48.289</v>
      </c>
    </row>
    <row r="15" spans="1:7" ht="26.25" customHeight="1" outlineLevel="1">
      <c r="A15" s="142"/>
      <c r="B15" s="128" t="s">
        <v>58</v>
      </c>
      <c r="C15" s="161">
        <v>135406.68799999965</v>
      </c>
      <c r="D15" s="151">
        <v>90727.807</v>
      </c>
      <c r="E15" s="151">
        <v>0</v>
      </c>
      <c r="F15" s="151">
        <v>44678.880999999645</v>
      </c>
      <c r="G15" s="162">
        <v>0</v>
      </c>
    </row>
    <row r="16" spans="1:7" s="71" customFormat="1" ht="15" outlineLevel="1">
      <c r="A16" s="142" t="s">
        <v>23</v>
      </c>
      <c r="B16" s="124" t="s">
        <v>24</v>
      </c>
      <c r="C16" s="150">
        <v>2336114.512926001</v>
      </c>
      <c r="D16" s="151">
        <v>391059.7348024534</v>
      </c>
      <c r="E16" s="151">
        <v>97577.36745943408</v>
      </c>
      <c r="F16" s="151">
        <v>1102584.4295067326</v>
      </c>
      <c r="G16" s="151">
        <v>744892.981157381</v>
      </c>
    </row>
    <row r="17" spans="1:7" ht="15" outlineLevel="1">
      <c r="A17" s="142"/>
      <c r="B17" s="145" t="s">
        <v>57</v>
      </c>
      <c r="C17" s="165">
        <v>494513.47799999977</v>
      </c>
      <c r="D17" s="166">
        <v>14429.91231226403</v>
      </c>
      <c r="E17" s="166">
        <v>8626.976193150218</v>
      </c>
      <c r="F17" s="166">
        <v>254108.74110780697</v>
      </c>
      <c r="G17" s="167">
        <v>217347.84838677858</v>
      </c>
    </row>
    <row r="18" spans="1:7" ht="15" outlineLevel="1">
      <c r="A18" s="142"/>
      <c r="B18" s="125" t="s">
        <v>25</v>
      </c>
      <c r="C18" s="174">
        <v>11.133665335758348</v>
      </c>
      <c r="D18" s="175">
        <v>2.1922683891648935</v>
      </c>
      <c r="E18" s="175">
        <v>2.694472119914</v>
      </c>
      <c r="F18" s="175">
        <v>6.536231765178448</v>
      </c>
      <c r="G18" s="176">
        <v>10.088244527957944</v>
      </c>
    </row>
    <row r="19" spans="1:7" ht="15" outlineLevel="1">
      <c r="A19" s="142" t="s">
        <v>26</v>
      </c>
      <c r="B19" s="124" t="s">
        <v>27</v>
      </c>
      <c r="C19" s="161">
        <v>18151810.788000003</v>
      </c>
      <c r="D19" s="151">
        <v>17432642.6151226</v>
      </c>
      <c r="E19" s="151">
        <v>3515186.5305847293</v>
      </c>
      <c r="F19" s="151">
        <v>15512115.481194807</v>
      </c>
      <c r="G19" s="162">
        <v>6421531.234</v>
      </c>
    </row>
    <row r="20" spans="1:7" ht="16.5" customHeight="1" outlineLevel="1">
      <c r="A20" s="142" t="s">
        <v>28</v>
      </c>
      <c r="B20" s="124" t="s">
        <v>29</v>
      </c>
      <c r="C20" s="168">
        <v>18151810.788000003</v>
      </c>
      <c r="D20" s="151">
        <v>3179156.4050000003</v>
      </c>
      <c r="E20" s="151">
        <v>394456.93</v>
      </c>
      <c r="F20" s="151">
        <v>8156666.219000001</v>
      </c>
      <c r="G20" s="162">
        <v>6421531.234</v>
      </c>
    </row>
    <row r="21" spans="1:7" ht="25.5" outlineLevel="1">
      <c r="A21" s="142"/>
      <c r="B21" s="125" t="s">
        <v>30</v>
      </c>
      <c r="C21" s="165">
        <v>18147833.173</v>
      </c>
      <c r="D21" s="169">
        <v>3179156.4050000003</v>
      </c>
      <c r="E21" s="169">
        <v>394456.93</v>
      </c>
      <c r="F21" s="169">
        <v>8153878.480000001</v>
      </c>
      <c r="G21" s="170">
        <v>6420341.358</v>
      </c>
    </row>
    <row r="22" spans="1:7" ht="39.75" customHeight="1" outlineLevel="1">
      <c r="A22" s="142"/>
      <c r="B22" s="129" t="s">
        <v>31</v>
      </c>
      <c r="C22" s="161"/>
      <c r="D22" s="151"/>
      <c r="E22" s="151"/>
      <c r="F22" s="151"/>
      <c r="G22" s="162"/>
    </row>
    <row r="23" spans="1:7" ht="30" customHeight="1" outlineLevel="1" collapsed="1">
      <c r="A23" s="142"/>
      <c r="B23" s="125" t="s">
        <v>63</v>
      </c>
      <c r="C23" s="165">
        <v>3977.615</v>
      </c>
      <c r="D23" s="151"/>
      <c r="E23" s="151"/>
      <c r="F23" s="151">
        <v>2787.739</v>
      </c>
      <c r="G23" s="151">
        <v>1189.8759999999997</v>
      </c>
    </row>
    <row r="24" spans="1:7" ht="33" customHeight="1" hidden="1" outlineLevel="2">
      <c r="A24" s="142"/>
      <c r="B24" s="125" t="s">
        <v>69</v>
      </c>
      <c r="C24" s="165">
        <v>0</v>
      </c>
      <c r="D24" s="151"/>
      <c r="E24" s="151"/>
      <c r="F24" s="151"/>
      <c r="G24" s="162"/>
    </row>
    <row r="25" spans="1:7" ht="35.25" customHeight="1" hidden="1" outlineLevel="2">
      <c r="A25" s="142"/>
      <c r="B25" s="125" t="s">
        <v>70</v>
      </c>
      <c r="C25" s="165">
        <v>0</v>
      </c>
      <c r="D25" s="151"/>
      <c r="E25" s="151"/>
      <c r="F25" s="151"/>
      <c r="G25" s="162"/>
    </row>
    <row r="26" spans="1:7" ht="25.5" outlineLevel="1">
      <c r="A26" s="142"/>
      <c r="B26" s="125" t="s">
        <v>33</v>
      </c>
      <c r="C26" s="161"/>
      <c r="D26" s="151"/>
      <c r="E26" s="151"/>
      <c r="F26" s="151"/>
      <c r="G26" s="162"/>
    </row>
    <row r="27" spans="1:7" ht="25.5" outlineLevel="1">
      <c r="A27" s="142"/>
      <c r="B27" s="130" t="s">
        <v>34</v>
      </c>
      <c r="C27" s="165">
        <v>0</v>
      </c>
      <c r="D27" s="169"/>
      <c r="E27" s="169"/>
      <c r="F27" s="169"/>
      <c r="G27" s="170"/>
    </row>
    <row r="28" spans="1:7" ht="15" outlineLevel="1">
      <c r="A28" s="142" t="s">
        <v>35</v>
      </c>
      <c r="B28" s="124" t="s">
        <v>36</v>
      </c>
      <c r="C28" s="161"/>
      <c r="D28" s="151"/>
      <c r="E28" s="151"/>
      <c r="F28" s="151"/>
      <c r="G28" s="162"/>
    </row>
    <row r="29" spans="1:7" ht="15" outlineLevel="1">
      <c r="A29" s="143" t="s">
        <v>37</v>
      </c>
      <c r="B29" s="124" t="s">
        <v>38</v>
      </c>
      <c r="C29" s="161"/>
      <c r="D29" s="151">
        <v>14253486.210122602</v>
      </c>
      <c r="E29" s="151">
        <v>3120729.600584729</v>
      </c>
      <c r="F29" s="151">
        <v>7355449.262194806</v>
      </c>
      <c r="G29" s="162">
        <v>0</v>
      </c>
    </row>
    <row r="30" spans="1:7" ht="15" outlineLevel="1">
      <c r="A30" s="143"/>
      <c r="B30" s="125" t="s">
        <v>39</v>
      </c>
      <c r="C30" s="163"/>
      <c r="D30" s="151">
        <v>2911173.1020784266</v>
      </c>
      <c r="E30" s="151"/>
      <c r="F30" s="151"/>
      <c r="G30" s="162"/>
    </row>
    <row r="31" spans="1:7" ht="15" outlineLevel="1">
      <c r="A31" s="143"/>
      <c r="B31" s="126" t="s">
        <v>40</v>
      </c>
      <c r="C31" s="163"/>
      <c r="D31" s="151">
        <v>11342313.108044175</v>
      </c>
      <c r="E31" s="151">
        <v>3120729.600584729</v>
      </c>
      <c r="F31" s="151"/>
      <c r="G31" s="162"/>
    </row>
    <row r="32" spans="1:7" ht="15.75" outlineLevel="1" thickBot="1">
      <c r="A32" s="144"/>
      <c r="B32" s="131" t="s">
        <v>41</v>
      </c>
      <c r="C32" s="171"/>
      <c r="D32" s="172"/>
      <c r="E32" s="172"/>
      <c r="F32" s="172">
        <v>7355449.262194806</v>
      </c>
      <c r="G32" s="173"/>
    </row>
    <row r="33" spans="1:7" s="74" customFormat="1" ht="12.75">
      <c r="A33" s="84"/>
      <c r="B33" s="85"/>
      <c r="C33" s="86"/>
      <c r="D33" s="86"/>
      <c r="E33" s="86"/>
      <c r="F33" s="86"/>
      <c r="G33" s="86"/>
    </row>
    <row r="34" spans="1:7" s="74" customFormat="1" ht="17.25" customHeight="1">
      <c r="A34" s="84"/>
      <c r="B34" s="115"/>
      <c r="C34" s="120"/>
      <c r="D34" s="120"/>
      <c r="E34" s="120"/>
      <c r="F34" s="120"/>
      <c r="G34" s="120"/>
    </row>
    <row r="35" spans="1:7" s="74" customFormat="1" ht="15" customHeight="1">
      <c r="A35" s="84"/>
      <c r="B35" s="115"/>
      <c r="C35" s="138"/>
      <c r="D35" s="138"/>
      <c r="E35" s="138"/>
      <c r="F35" s="138"/>
      <c r="G35" s="138"/>
    </row>
    <row r="36" spans="1:7" s="74" customFormat="1" ht="21" customHeight="1" thickBot="1">
      <c r="A36" s="258" t="s">
        <v>61</v>
      </c>
      <c r="B36" s="258"/>
      <c r="C36" s="86"/>
      <c r="D36" s="114"/>
      <c r="E36" s="114"/>
      <c r="F36" s="114"/>
      <c r="G36" s="114"/>
    </row>
    <row r="37" spans="1:7" s="74" customFormat="1" ht="12.75" outlineLevel="1">
      <c r="A37" s="256" t="s">
        <v>4</v>
      </c>
      <c r="B37" s="254" t="s">
        <v>5</v>
      </c>
      <c r="C37" s="251" t="s">
        <v>76</v>
      </c>
      <c r="D37" s="252"/>
      <c r="E37" s="252"/>
      <c r="F37" s="252"/>
      <c r="G37" s="253"/>
    </row>
    <row r="38" spans="1:7" s="74" customFormat="1" ht="12.75" outlineLevel="1">
      <c r="A38" s="257"/>
      <c r="B38" s="255"/>
      <c r="C38" s="152" t="s">
        <v>8</v>
      </c>
      <c r="D38" s="10" t="s">
        <v>9</v>
      </c>
      <c r="E38" s="10" t="s">
        <v>10</v>
      </c>
      <c r="F38" s="10" t="s">
        <v>11</v>
      </c>
      <c r="G38" s="153" t="s">
        <v>12</v>
      </c>
    </row>
    <row r="39" spans="1:7" s="74" customFormat="1" ht="13.5" outlineLevel="1" thickBot="1">
      <c r="A39" s="94">
        <v>1</v>
      </c>
      <c r="B39" s="113">
        <v>2</v>
      </c>
      <c r="C39" s="154">
        <v>3</v>
      </c>
      <c r="D39" s="155">
        <v>4</v>
      </c>
      <c r="E39" s="156">
        <v>5</v>
      </c>
      <c r="F39" s="155">
        <v>6</v>
      </c>
      <c r="G39" s="157">
        <v>7</v>
      </c>
    </row>
    <row r="40" spans="1:7" s="74" customFormat="1" ht="15" outlineLevel="1">
      <c r="A40" s="141" t="s">
        <v>13</v>
      </c>
      <c r="B40" s="123" t="s">
        <v>14</v>
      </c>
      <c r="C40" s="177">
        <v>3192.999525489054</v>
      </c>
      <c r="D40" s="178">
        <v>2810.703920021984</v>
      </c>
      <c r="E40" s="179">
        <v>435.2947780229558</v>
      </c>
      <c r="F40" s="179">
        <v>2554.362784719675</v>
      </c>
      <c r="G40" s="180">
        <v>1146.7530865926815</v>
      </c>
    </row>
    <row r="41" spans="1:7" s="74" customFormat="1" ht="15" outlineLevel="1">
      <c r="A41" s="142"/>
      <c r="B41" s="124" t="s">
        <v>15</v>
      </c>
      <c r="C41" s="181"/>
      <c r="D41" s="182">
        <v>0</v>
      </c>
      <c r="E41" s="183">
        <v>338.70220642401614</v>
      </c>
      <c r="F41" s="183">
        <v>2281.1917613155742</v>
      </c>
      <c r="G41" s="184">
        <v>1134.221076128652</v>
      </c>
    </row>
    <row r="42" spans="1:7" s="74" customFormat="1" ht="15" outlineLevel="1">
      <c r="A42" s="142"/>
      <c r="B42" s="125" t="s">
        <v>16</v>
      </c>
      <c r="C42" s="185"/>
      <c r="D42" s="182"/>
      <c r="E42" s="186">
        <v>338.70220642401614</v>
      </c>
      <c r="F42" s="183">
        <v>1923.5809714548197</v>
      </c>
      <c r="G42" s="184"/>
    </row>
    <row r="43" spans="1:7" s="74" customFormat="1" ht="15" outlineLevel="1">
      <c r="A43" s="142"/>
      <c r="B43" s="126" t="s">
        <v>17</v>
      </c>
      <c r="C43" s="185"/>
      <c r="D43" s="182"/>
      <c r="E43" s="183"/>
      <c r="F43" s="186">
        <v>357.6107898607545</v>
      </c>
      <c r="G43" s="184"/>
    </row>
    <row r="44" spans="1:7" s="74" customFormat="1" ht="15" outlineLevel="1">
      <c r="A44" s="142"/>
      <c r="B44" s="126" t="s">
        <v>18</v>
      </c>
      <c r="C44" s="185"/>
      <c r="D44" s="182"/>
      <c r="E44" s="183"/>
      <c r="F44" s="183"/>
      <c r="G44" s="184">
        <v>1134.221076128652</v>
      </c>
    </row>
    <row r="45" spans="1:7" s="74" customFormat="1" ht="15" outlineLevel="1">
      <c r="A45" s="142"/>
      <c r="B45" s="124" t="s">
        <v>19</v>
      </c>
      <c r="C45" s="183">
        <v>1104.2477622830484</v>
      </c>
      <c r="D45" s="183">
        <v>928.8829622620552</v>
      </c>
      <c r="E45" s="183">
        <v>42.82293319004642</v>
      </c>
      <c r="F45" s="183">
        <v>131.63359171424068</v>
      </c>
      <c r="G45" s="184">
        <v>0.9082751167058255</v>
      </c>
    </row>
    <row r="46" spans="1:7" s="74" customFormat="1" ht="15" outlineLevel="1">
      <c r="A46" s="142"/>
      <c r="B46" s="127" t="s">
        <v>20</v>
      </c>
      <c r="C46" s="181">
        <v>2088.7517632060058</v>
      </c>
      <c r="D46" s="182">
        <v>1881.8209577599284</v>
      </c>
      <c r="E46" s="183">
        <v>53.76963840889325</v>
      </c>
      <c r="F46" s="183">
        <v>141.53743168985997</v>
      </c>
      <c r="G46" s="184">
        <v>11.623735347323814</v>
      </c>
    </row>
    <row r="47" spans="1:7" s="74" customFormat="1" ht="15" outlineLevel="1">
      <c r="A47" s="142"/>
      <c r="B47" s="128" t="s">
        <v>21</v>
      </c>
      <c r="C47" s="181">
        <v>2068.6996266667043</v>
      </c>
      <c r="D47" s="182">
        <v>1881.8209577599284</v>
      </c>
      <c r="E47" s="183">
        <v>53.76963840889325</v>
      </c>
      <c r="F47" s="183">
        <v>121.48529515055863</v>
      </c>
      <c r="G47" s="184">
        <v>11.623735347323814</v>
      </c>
    </row>
    <row r="48" spans="1:7" s="74" customFormat="1" ht="15" outlineLevel="1">
      <c r="A48" s="142"/>
      <c r="B48" s="128" t="s">
        <v>58</v>
      </c>
      <c r="C48" s="181">
        <v>20.052136539301333</v>
      </c>
      <c r="D48" s="182">
        <v>0</v>
      </c>
      <c r="E48" s="183">
        <v>0</v>
      </c>
      <c r="F48" s="183">
        <v>20.052136539301333</v>
      </c>
      <c r="G48" s="184">
        <v>0</v>
      </c>
    </row>
    <row r="49" spans="1:7" s="74" customFormat="1" ht="15" outlineLevel="1">
      <c r="A49" s="142" t="s">
        <v>23</v>
      </c>
      <c r="B49" s="124" t="s">
        <v>24</v>
      </c>
      <c r="C49" s="187">
        <v>338.99771117108276</v>
      </c>
      <c r="D49" s="188">
        <v>58.15100975225376</v>
      </c>
      <c r="E49" s="188">
        <v>16.08508385005921</v>
      </c>
      <c r="F49" s="188">
        <v>133.02501127175756</v>
      </c>
      <c r="G49" s="189">
        <v>131.73660629701217</v>
      </c>
    </row>
    <row r="50" spans="1:7" s="74" customFormat="1" ht="15" outlineLevel="1">
      <c r="A50" s="142"/>
      <c r="B50" s="145" t="s">
        <v>57</v>
      </c>
      <c r="C50" s="187">
        <v>63.25138364713777</v>
      </c>
      <c r="D50" s="188">
        <v>1.8201500014471914</v>
      </c>
      <c r="E50" s="188">
        <v>1.088184018874755</v>
      </c>
      <c r="F50" s="188">
        <v>32.9273749875045</v>
      </c>
      <c r="G50" s="189">
        <v>27.415674639311323</v>
      </c>
    </row>
    <row r="51" spans="1:7" s="74" customFormat="1" ht="15" outlineLevel="1">
      <c r="A51" s="142"/>
      <c r="B51" s="125" t="s">
        <v>25</v>
      </c>
      <c r="C51" s="196">
        <v>10.6169045270735</v>
      </c>
      <c r="D51" s="197">
        <v>2.06891267835137</v>
      </c>
      <c r="E51" s="197">
        <v>3.6952163596161824</v>
      </c>
      <c r="F51" s="197">
        <v>5.207757177935718</v>
      </c>
      <c r="G51" s="198">
        <v>11.487791734525679</v>
      </c>
    </row>
    <row r="52" spans="1:7" s="74" customFormat="1" ht="15" outlineLevel="1">
      <c r="A52" s="142" t="s">
        <v>26</v>
      </c>
      <c r="B52" s="124" t="s">
        <v>27</v>
      </c>
      <c r="C52" s="190">
        <v>2790.750430670834</v>
      </c>
      <c r="D52" s="199">
        <v>2750.732760268283</v>
      </c>
      <c r="E52" s="199">
        <v>418.1215101540221</v>
      </c>
      <c r="F52" s="183">
        <v>2388.4103984604126</v>
      </c>
      <c r="G52" s="184">
        <v>987.6008056563581</v>
      </c>
    </row>
    <row r="53" spans="1:7" s="74" customFormat="1" ht="15" outlineLevel="1">
      <c r="A53" s="142" t="s">
        <v>28</v>
      </c>
      <c r="B53" s="124" t="s">
        <v>29</v>
      </c>
      <c r="C53" s="191">
        <v>2790.750430670834</v>
      </c>
      <c r="D53" s="182">
        <v>488.449582389447</v>
      </c>
      <c r="E53" s="182">
        <v>60.51072029326759</v>
      </c>
      <c r="F53" s="182">
        <v>1254.1893223317609</v>
      </c>
      <c r="G53" s="182">
        <v>987.6008056563581</v>
      </c>
    </row>
    <row r="54" spans="1:7" s="74" customFormat="1" ht="25.5" outlineLevel="1">
      <c r="A54" s="142"/>
      <c r="B54" s="125" t="s">
        <v>30</v>
      </c>
      <c r="C54" s="190">
        <v>2790.027227943561</v>
      </c>
      <c r="D54" s="188">
        <v>488.449582389447</v>
      </c>
      <c r="E54" s="188">
        <v>60.51072029326759</v>
      </c>
      <c r="F54" s="188">
        <v>1253.6824606953971</v>
      </c>
      <c r="G54" s="189">
        <v>987.3844645654491</v>
      </c>
    </row>
    <row r="55" spans="1:7" s="74" customFormat="1" ht="38.25" outlineLevel="1">
      <c r="A55" s="142"/>
      <c r="B55" s="129" t="s">
        <v>31</v>
      </c>
      <c r="C55" s="190"/>
      <c r="D55" s="188"/>
      <c r="E55" s="188"/>
      <c r="F55" s="188"/>
      <c r="G55" s="189"/>
    </row>
    <row r="56" spans="1:7" s="74" customFormat="1" ht="25.5" outlineLevel="1" collapsed="1">
      <c r="A56" s="142"/>
      <c r="B56" s="125" t="s">
        <v>63</v>
      </c>
      <c r="C56" s="190">
        <v>0.7232027272727273</v>
      </c>
      <c r="D56" s="188"/>
      <c r="E56" s="188"/>
      <c r="F56" s="188">
        <v>0.5068616363636363</v>
      </c>
      <c r="G56" s="189">
        <v>0.21634109090909087</v>
      </c>
    </row>
    <row r="57" spans="1:7" s="74" customFormat="1" ht="15" hidden="1" outlineLevel="2">
      <c r="A57" s="142"/>
      <c r="B57" s="133" t="s">
        <v>64</v>
      </c>
      <c r="C57" s="190">
        <v>0</v>
      </c>
      <c r="D57" s="188"/>
      <c r="E57" s="188"/>
      <c r="F57" s="188">
        <v>0</v>
      </c>
      <c r="G57" s="189">
        <v>0</v>
      </c>
    </row>
    <row r="58" spans="1:7" s="74" customFormat="1" ht="15" hidden="1" outlineLevel="2">
      <c r="A58" s="142"/>
      <c r="B58" s="133" t="s">
        <v>65</v>
      </c>
      <c r="C58" s="190">
        <v>0</v>
      </c>
      <c r="D58" s="188"/>
      <c r="E58" s="188"/>
      <c r="F58" s="188">
        <v>0</v>
      </c>
      <c r="G58" s="189">
        <v>0</v>
      </c>
    </row>
    <row r="59" spans="1:7" s="74" customFormat="1" ht="25.5" outlineLevel="1">
      <c r="A59" s="142"/>
      <c r="B59" s="125" t="s">
        <v>33</v>
      </c>
      <c r="C59" s="181"/>
      <c r="D59" s="182"/>
      <c r="E59" s="183"/>
      <c r="F59" s="183"/>
      <c r="G59" s="184"/>
    </row>
    <row r="60" spans="1:7" s="74" customFormat="1" ht="25.5" outlineLevel="1">
      <c r="A60" s="142"/>
      <c r="B60" s="130" t="s">
        <v>34</v>
      </c>
      <c r="C60" s="190">
        <v>0</v>
      </c>
      <c r="D60" s="188"/>
      <c r="E60" s="188"/>
      <c r="F60" s="188"/>
      <c r="G60" s="189"/>
    </row>
    <row r="61" spans="1:7" s="74" customFormat="1" ht="15" outlineLevel="1">
      <c r="A61" s="142" t="s">
        <v>35</v>
      </c>
      <c r="B61" s="124" t="s">
        <v>36</v>
      </c>
      <c r="C61" s="181"/>
      <c r="D61" s="182"/>
      <c r="E61" s="183"/>
      <c r="F61" s="183"/>
      <c r="G61" s="184"/>
    </row>
    <row r="62" spans="1:7" s="74" customFormat="1" ht="15" outlineLevel="1">
      <c r="A62" s="143" t="s">
        <v>37</v>
      </c>
      <c r="B62" s="124" t="s">
        <v>38</v>
      </c>
      <c r="C62" s="181"/>
      <c r="D62" s="182">
        <v>2262.283177878836</v>
      </c>
      <c r="E62" s="183">
        <v>357.6107898607545</v>
      </c>
      <c r="F62" s="183">
        <v>1134.221076128652</v>
      </c>
      <c r="G62" s="184">
        <v>0</v>
      </c>
    </row>
    <row r="63" spans="1:7" s="74" customFormat="1" ht="15" outlineLevel="1">
      <c r="A63" s="143"/>
      <c r="B63" s="125" t="s">
        <v>39</v>
      </c>
      <c r="C63" s="185"/>
      <c r="D63" s="182">
        <v>338.70220642401614</v>
      </c>
      <c r="E63" s="183"/>
      <c r="F63" s="183"/>
      <c r="G63" s="184"/>
    </row>
    <row r="64" spans="1:7" s="74" customFormat="1" ht="15" outlineLevel="1">
      <c r="A64" s="143"/>
      <c r="B64" s="126" t="s">
        <v>40</v>
      </c>
      <c r="C64" s="185"/>
      <c r="D64" s="182">
        <v>1923.5809714548197</v>
      </c>
      <c r="E64" s="183">
        <v>357.6107898607545</v>
      </c>
      <c r="F64" s="183"/>
      <c r="G64" s="184"/>
    </row>
    <row r="65" spans="1:7" s="74" customFormat="1" ht="15.75" outlineLevel="1" thickBot="1">
      <c r="A65" s="144"/>
      <c r="B65" s="131" t="s">
        <v>41</v>
      </c>
      <c r="C65" s="192"/>
      <c r="D65" s="193"/>
      <c r="E65" s="194"/>
      <c r="F65" s="194">
        <v>1134.221076128652</v>
      </c>
      <c r="G65" s="195"/>
    </row>
    <row r="66" spans="1:7" s="74" customFormat="1" ht="12.75">
      <c r="A66" s="84"/>
      <c r="B66" s="85"/>
      <c r="C66" s="86"/>
      <c r="D66" s="86"/>
      <c r="E66" s="86"/>
      <c r="F66" s="86"/>
      <c r="G66" s="86"/>
    </row>
    <row r="67" spans="2:7" ht="12.75">
      <c r="B67" s="69"/>
      <c r="C67" s="71"/>
      <c r="D67" s="71"/>
      <c r="E67" s="70"/>
      <c r="F67" s="70"/>
      <c r="G67" s="70"/>
    </row>
    <row r="68" spans="2:7" ht="12.75">
      <c r="B68" s="69"/>
      <c r="C68" s="71"/>
      <c r="D68" s="71"/>
      <c r="E68" s="70"/>
      <c r="F68" s="70"/>
      <c r="G68" s="70"/>
    </row>
    <row r="69" spans="2:7" ht="12.75">
      <c r="B69" s="69"/>
      <c r="C69" s="71"/>
      <c r="D69" s="71"/>
      <c r="E69" s="70"/>
      <c r="F69" s="70"/>
      <c r="G69" s="70"/>
    </row>
    <row r="70" spans="2:7" ht="12.75">
      <c r="B70" s="69"/>
      <c r="C70" s="71"/>
      <c r="D70" s="71"/>
      <c r="E70" s="70"/>
      <c r="F70" s="70"/>
      <c r="G70" s="70"/>
    </row>
    <row r="71" spans="2:7" ht="12.75">
      <c r="B71" s="69"/>
      <c r="C71" s="71"/>
      <c r="D71" s="71"/>
      <c r="E71" s="70"/>
      <c r="F71" s="70"/>
      <c r="G71" s="70"/>
    </row>
    <row r="72" spans="2:7" ht="12.75">
      <c r="B72" s="69"/>
      <c r="C72" s="71"/>
      <c r="D72" s="71"/>
      <c r="E72" s="70"/>
      <c r="F72" s="70"/>
      <c r="G72" s="70"/>
    </row>
    <row r="73" spans="2:7" ht="12.75">
      <c r="B73" s="69"/>
      <c r="C73" s="71"/>
      <c r="D73" s="71"/>
      <c r="E73" s="70"/>
      <c r="F73" s="70"/>
      <c r="G73" s="70"/>
    </row>
    <row r="74" spans="2:7" ht="12.75">
      <c r="B74" s="69"/>
      <c r="C74" s="71"/>
      <c r="D74" s="71"/>
      <c r="E74" s="70"/>
      <c r="F74" s="70"/>
      <c r="G74" s="70"/>
    </row>
    <row r="75" spans="2:7" ht="12.75">
      <c r="B75" s="69"/>
      <c r="C75" s="71"/>
      <c r="D75" s="71"/>
      <c r="E75" s="70"/>
      <c r="F75" s="70"/>
      <c r="G75" s="70"/>
    </row>
    <row r="76" spans="2:7" ht="12.75">
      <c r="B76" s="69"/>
      <c r="C76" s="71"/>
      <c r="D76" s="71"/>
      <c r="E76" s="70"/>
      <c r="F76" s="70"/>
      <c r="G76" s="70"/>
    </row>
    <row r="77" spans="2:7" ht="12.75">
      <c r="B77" s="69"/>
      <c r="C77" s="71"/>
      <c r="D77" s="71"/>
      <c r="E77" s="70"/>
      <c r="F77" s="70"/>
      <c r="G77" s="70"/>
    </row>
    <row r="78" spans="2:7" ht="12.75">
      <c r="B78" s="69"/>
      <c r="C78" s="71"/>
      <c r="D78" s="71"/>
      <c r="E78" s="70"/>
      <c r="F78" s="70"/>
      <c r="G78" s="70"/>
    </row>
    <row r="79" spans="2:7" ht="12.75">
      <c r="B79" s="69"/>
      <c r="C79" s="71"/>
      <c r="D79" s="71"/>
      <c r="E79" s="70"/>
      <c r="F79" s="70"/>
      <c r="G79" s="70"/>
    </row>
    <row r="80" spans="2:7" ht="12.75">
      <c r="B80" s="69"/>
      <c r="C80" s="71"/>
      <c r="D80" s="71"/>
      <c r="E80" s="70"/>
      <c r="F80" s="70"/>
      <c r="G80" s="70"/>
    </row>
    <row r="81" spans="2:7" ht="12.75">
      <c r="B81" s="69"/>
      <c r="C81" s="71"/>
      <c r="D81" s="71"/>
      <c r="E81" s="70"/>
      <c r="F81" s="70"/>
      <c r="G81" s="70"/>
    </row>
    <row r="82" spans="2:7" ht="12.75">
      <c r="B82" s="69"/>
      <c r="C82" s="71"/>
      <c r="D82" s="71"/>
      <c r="E82" s="70"/>
      <c r="F82" s="70"/>
      <c r="G82" s="70"/>
    </row>
    <row r="83" spans="2:7" ht="12.75">
      <c r="B83" s="69"/>
      <c r="C83" s="71"/>
      <c r="D83" s="71"/>
      <c r="E83" s="70"/>
      <c r="F83" s="70"/>
      <c r="G83" s="70"/>
    </row>
    <row r="84" spans="2:7" ht="12.75">
      <c r="B84" s="69"/>
      <c r="C84" s="71"/>
      <c r="D84" s="71"/>
      <c r="E84" s="70"/>
      <c r="F84" s="70"/>
      <c r="G84" s="70"/>
    </row>
    <row r="85" spans="2:7" ht="12.75">
      <c r="B85" s="69"/>
      <c r="C85" s="71"/>
      <c r="D85" s="71"/>
      <c r="E85" s="70"/>
      <c r="F85" s="70"/>
      <c r="G85" s="70"/>
    </row>
    <row r="86" spans="2:7" ht="12.75">
      <c r="B86" s="69"/>
      <c r="C86" s="71"/>
      <c r="D86" s="71"/>
      <c r="E86" s="70"/>
      <c r="F86" s="70"/>
      <c r="G86" s="70"/>
    </row>
    <row r="87" spans="2:7" ht="12.75">
      <c r="B87" s="69"/>
      <c r="C87" s="71"/>
      <c r="D87" s="71"/>
      <c r="E87" s="70"/>
      <c r="F87" s="70"/>
      <c r="G87" s="70"/>
    </row>
    <row r="88" spans="2:7" ht="12.75">
      <c r="B88" s="69"/>
      <c r="C88" s="71"/>
      <c r="D88" s="71"/>
      <c r="E88" s="70"/>
      <c r="F88" s="70"/>
      <c r="G88" s="70"/>
    </row>
    <row r="89" spans="2:7" ht="12.75">
      <c r="B89" s="69"/>
      <c r="C89" s="71"/>
      <c r="D89" s="71"/>
      <c r="E89" s="70"/>
      <c r="F89" s="70"/>
      <c r="G89" s="70"/>
    </row>
    <row r="90" spans="2:7" ht="12.75">
      <c r="B90" s="69"/>
      <c r="C90" s="71"/>
      <c r="D90" s="71"/>
      <c r="E90" s="70"/>
      <c r="F90" s="70"/>
      <c r="G90" s="70"/>
    </row>
    <row r="91" spans="2:7" ht="12.75">
      <c r="B91" s="69"/>
      <c r="C91" s="71"/>
      <c r="D91" s="71"/>
      <c r="E91" s="70"/>
      <c r="F91" s="70"/>
      <c r="G91" s="70"/>
    </row>
    <row r="92" spans="2:7" ht="12.75">
      <c r="B92" s="69"/>
      <c r="C92" s="71"/>
      <c r="D92" s="71"/>
      <c r="E92" s="70"/>
      <c r="F92" s="70"/>
      <c r="G92" s="70"/>
    </row>
    <row r="93" spans="2:7" ht="12.75">
      <c r="B93" s="69"/>
      <c r="C93" s="71"/>
      <c r="D93" s="71"/>
      <c r="E93" s="70"/>
      <c r="F93" s="70"/>
      <c r="G93" s="70"/>
    </row>
    <row r="94" spans="2:7" ht="12.75">
      <c r="B94" s="69"/>
      <c r="C94" s="71"/>
      <c r="D94" s="71"/>
      <c r="E94" s="70"/>
      <c r="F94" s="70"/>
      <c r="G94" s="70"/>
    </row>
    <row r="95" spans="2:7" ht="12.75">
      <c r="B95" s="69"/>
      <c r="C95" s="71"/>
      <c r="D95" s="71"/>
      <c r="E95" s="70"/>
      <c r="F95" s="70"/>
      <c r="G95" s="70"/>
    </row>
    <row r="96" spans="2:7" ht="12.75">
      <c r="B96" s="69"/>
      <c r="C96" s="71"/>
      <c r="D96" s="71"/>
      <c r="E96" s="70"/>
      <c r="F96" s="70"/>
      <c r="G96" s="70"/>
    </row>
    <row r="97" spans="2:7" ht="12.75">
      <c r="B97" s="69"/>
      <c r="C97" s="71"/>
      <c r="D97" s="71"/>
      <c r="E97" s="70"/>
      <c r="F97" s="70"/>
      <c r="G97" s="70"/>
    </row>
    <row r="98" spans="2:7" ht="12.75">
      <c r="B98" s="69"/>
      <c r="C98" s="71"/>
      <c r="D98" s="71"/>
      <c r="E98" s="70"/>
      <c r="F98" s="70"/>
      <c r="G98" s="70"/>
    </row>
    <row r="99" spans="2:7" ht="12.75">
      <c r="B99" s="69"/>
      <c r="C99" s="71"/>
      <c r="D99" s="71"/>
      <c r="E99" s="70"/>
      <c r="F99" s="70"/>
      <c r="G99" s="70"/>
    </row>
    <row r="100" spans="2:7" ht="12.75">
      <c r="B100" s="69"/>
      <c r="C100" s="71"/>
      <c r="D100" s="71"/>
      <c r="E100" s="70"/>
      <c r="F100" s="70"/>
      <c r="G100" s="70"/>
    </row>
    <row r="101" spans="2:7" ht="12.75">
      <c r="B101" s="69"/>
      <c r="C101" s="71"/>
      <c r="D101" s="71"/>
      <c r="E101" s="70"/>
      <c r="F101" s="70"/>
      <c r="G101" s="70"/>
    </row>
    <row r="102" spans="2:7" ht="12.75">
      <c r="B102" s="69"/>
      <c r="C102" s="71"/>
      <c r="D102" s="71"/>
      <c r="E102" s="70"/>
      <c r="F102" s="70"/>
      <c r="G102" s="70"/>
    </row>
    <row r="103" spans="2:7" ht="12.75">
      <c r="B103" s="69"/>
      <c r="C103" s="71"/>
      <c r="D103" s="71"/>
      <c r="E103" s="70"/>
      <c r="F103" s="70"/>
      <c r="G103" s="70"/>
    </row>
    <row r="104" spans="2:7" ht="12.75">
      <c r="B104" s="69"/>
      <c r="C104" s="71"/>
      <c r="D104" s="71"/>
      <c r="E104" s="70"/>
      <c r="F104" s="70"/>
      <c r="G104" s="70"/>
    </row>
    <row r="105" spans="2:7" ht="12.75">
      <c r="B105" s="69"/>
      <c r="C105" s="71"/>
      <c r="D105" s="71"/>
      <c r="E105" s="70"/>
      <c r="F105" s="70"/>
      <c r="G105" s="70"/>
    </row>
    <row r="106" spans="2:7" ht="12.75">
      <c r="B106" s="69"/>
      <c r="C106" s="71"/>
      <c r="D106" s="71"/>
      <c r="E106" s="70"/>
      <c r="F106" s="70"/>
      <c r="G106" s="70"/>
    </row>
    <row r="107" spans="2:7" ht="12.75">
      <c r="B107" s="69"/>
      <c r="C107" s="71"/>
      <c r="D107" s="71"/>
      <c r="E107" s="70"/>
      <c r="F107" s="70"/>
      <c r="G107" s="70"/>
    </row>
    <row r="108" spans="2:7" ht="12.75">
      <c r="B108" s="69"/>
      <c r="C108" s="71"/>
      <c r="D108" s="71"/>
      <c r="E108" s="70"/>
      <c r="F108" s="70"/>
      <c r="G108" s="70"/>
    </row>
    <row r="109" spans="2:7" ht="12.75">
      <c r="B109" s="69"/>
      <c r="C109" s="71"/>
      <c r="D109" s="71"/>
      <c r="E109" s="70"/>
      <c r="F109" s="70"/>
      <c r="G109" s="70"/>
    </row>
    <row r="110" spans="2:7" ht="12.75">
      <c r="B110" s="69"/>
      <c r="C110" s="71"/>
      <c r="D110" s="71"/>
      <c r="E110" s="70"/>
      <c r="F110" s="70"/>
      <c r="G110" s="70"/>
    </row>
    <row r="111" spans="2:7" ht="12.75">
      <c r="B111" s="69"/>
      <c r="C111" s="71"/>
      <c r="D111" s="71"/>
      <c r="E111" s="70"/>
      <c r="F111" s="70"/>
      <c r="G111" s="70"/>
    </row>
    <row r="112" spans="2:7" ht="12.75">
      <c r="B112" s="69"/>
      <c r="C112" s="71"/>
      <c r="D112" s="71"/>
      <c r="E112" s="70"/>
      <c r="F112" s="70"/>
      <c r="G112" s="70"/>
    </row>
    <row r="113" spans="2:7" ht="12.75">
      <c r="B113" s="69"/>
      <c r="C113" s="71"/>
      <c r="D113" s="71"/>
      <c r="E113" s="70"/>
      <c r="F113" s="70"/>
      <c r="G113" s="70"/>
    </row>
    <row r="114" spans="2:7" ht="12.75">
      <c r="B114" s="69"/>
      <c r="C114" s="71"/>
      <c r="D114" s="71"/>
      <c r="E114" s="70"/>
      <c r="F114" s="70"/>
      <c r="G114" s="70"/>
    </row>
    <row r="115" spans="2:7" ht="12.75">
      <c r="B115" s="69"/>
      <c r="C115" s="71"/>
      <c r="D115" s="71"/>
      <c r="E115" s="70"/>
      <c r="F115" s="70"/>
      <c r="G115" s="70"/>
    </row>
    <row r="116" spans="2:7" ht="12.75">
      <c r="B116" s="69"/>
      <c r="C116" s="71"/>
      <c r="D116" s="71"/>
      <c r="E116" s="70"/>
      <c r="F116" s="70"/>
      <c r="G116" s="70"/>
    </row>
    <row r="117" spans="2:7" ht="12.75">
      <c r="B117" s="69"/>
      <c r="C117" s="71"/>
      <c r="D117" s="71"/>
      <c r="E117" s="70"/>
      <c r="F117" s="70"/>
      <c r="G117" s="70"/>
    </row>
    <row r="118" spans="2:7" ht="12.75">
      <c r="B118" s="69"/>
      <c r="C118" s="71"/>
      <c r="D118" s="71"/>
      <c r="E118" s="70"/>
      <c r="F118" s="70"/>
      <c r="G118" s="70"/>
    </row>
    <row r="119" spans="2:7" ht="12.75">
      <c r="B119" s="69"/>
      <c r="C119" s="71"/>
      <c r="D119" s="71"/>
      <c r="E119" s="70"/>
      <c r="F119" s="70"/>
      <c r="G119" s="70"/>
    </row>
    <row r="120" spans="2:7" ht="12.75">
      <c r="B120" s="69"/>
      <c r="C120" s="71"/>
      <c r="D120" s="71"/>
      <c r="E120" s="70"/>
      <c r="F120" s="70"/>
      <c r="G120" s="70"/>
    </row>
    <row r="121" spans="2:7" ht="12.75">
      <c r="B121" s="69"/>
      <c r="C121" s="71"/>
      <c r="D121" s="71"/>
      <c r="E121" s="70"/>
      <c r="F121" s="70"/>
      <c r="G121" s="70"/>
    </row>
    <row r="122" spans="2:7" ht="12.75">
      <c r="B122" s="69"/>
      <c r="C122" s="71"/>
      <c r="D122" s="71"/>
      <c r="E122" s="70"/>
      <c r="F122" s="70"/>
      <c r="G122" s="70"/>
    </row>
    <row r="123" spans="2:7" ht="12.75">
      <c r="B123" s="69"/>
      <c r="C123" s="71"/>
      <c r="D123" s="71"/>
      <c r="E123" s="70"/>
      <c r="F123" s="70"/>
      <c r="G123" s="70"/>
    </row>
    <row r="124" spans="2:7" ht="12.75">
      <c r="B124" s="69"/>
      <c r="C124" s="71"/>
      <c r="D124" s="71"/>
      <c r="E124" s="70"/>
      <c r="F124" s="70"/>
      <c r="G124" s="70"/>
    </row>
    <row r="125" spans="2:7" ht="12.75">
      <c r="B125" s="69"/>
      <c r="C125" s="71"/>
      <c r="D125" s="71"/>
      <c r="E125" s="70"/>
      <c r="F125" s="70"/>
      <c r="G125" s="70"/>
    </row>
    <row r="126" spans="2:7" ht="12.75">
      <c r="B126" s="69"/>
      <c r="C126" s="71"/>
      <c r="D126" s="71"/>
      <c r="E126" s="70"/>
      <c r="F126" s="70"/>
      <c r="G126" s="70"/>
    </row>
    <row r="127" spans="2:7" ht="12.75">
      <c r="B127" s="69"/>
      <c r="C127" s="71"/>
      <c r="D127" s="71"/>
      <c r="E127" s="70"/>
      <c r="F127" s="70"/>
      <c r="G127" s="70"/>
    </row>
    <row r="128" spans="2:7" ht="12.75">
      <c r="B128" s="69"/>
      <c r="C128" s="71"/>
      <c r="D128" s="71"/>
      <c r="E128" s="70"/>
      <c r="F128" s="70"/>
      <c r="G128" s="70"/>
    </row>
    <row r="129" spans="2:7" ht="12.75">
      <c r="B129" s="69"/>
      <c r="C129" s="71"/>
      <c r="D129" s="71"/>
      <c r="E129" s="70"/>
      <c r="F129" s="70"/>
      <c r="G129" s="70"/>
    </row>
    <row r="130" spans="2:7" ht="12.75">
      <c r="B130" s="69"/>
      <c r="C130" s="71"/>
      <c r="D130" s="71"/>
      <c r="E130" s="70"/>
      <c r="F130" s="70"/>
      <c r="G130" s="70"/>
    </row>
    <row r="131" spans="2:7" ht="12.75">
      <c r="B131" s="69"/>
      <c r="C131" s="71"/>
      <c r="D131" s="71"/>
      <c r="E131" s="70"/>
      <c r="F131" s="70"/>
      <c r="G131" s="70"/>
    </row>
    <row r="132" spans="2:7" ht="12.75">
      <c r="B132" s="69"/>
      <c r="C132" s="71"/>
      <c r="D132" s="71"/>
      <c r="E132" s="70"/>
      <c r="F132" s="70"/>
      <c r="G132" s="70"/>
    </row>
    <row r="133" spans="2:7" ht="12.75">
      <c r="B133" s="69"/>
      <c r="C133" s="71"/>
      <c r="D133" s="71"/>
      <c r="E133" s="70"/>
      <c r="F133" s="70"/>
      <c r="G133" s="70"/>
    </row>
    <row r="134" spans="2:7" ht="12.75">
      <c r="B134" s="69"/>
      <c r="C134" s="71"/>
      <c r="D134" s="71"/>
      <c r="E134" s="70"/>
      <c r="F134" s="70"/>
      <c r="G134" s="70"/>
    </row>
    <row r="135" spans="2:7" ht="12.75">
      <c r="B135" s="69"/>
      <c r="C135" s="71"/>
      <c r="D135" s="71"/>
      <c r="E135" s="70"/>
      <c r="F135" s="70"/>
      <c r="G135" s="70"/>
    </row>
    <row r="136" spans="2:7" ht="12.75">
      <c r="B136" s="69"/>
      <c r="C136" s="71"/>
      <c r="D136" s="71"/>
      <c r="E136" s="70"/>
      <c r="F136" s="70"/>
      <c r="G136" s="70"/>
    </row>
    <row r="137" spans="2:7" ht="12.75">
      <c r="B137" s="69"/>
      <c r="C137" s="71"/>
      <c r="D137" s="71"/>
      <c r="E137" s="70"/>
      <c r="F137" s="70"/>
      <c r="G137" s="70"/>
    </row>
    <row r="138" spans="2:7" ht="12.75">
      <c r="B138" s="69"/>
      <c r="C138" s="71"/>
      <c r="D138" s="71"/>
      <c r="E138" s="70"/>
      <c r="F138" s="70"/>
      <c r="G138" s="70"/>
    </row>
    <row r="139" spans="2:7" ht="12.75">
      <c r="B139" s="69"/>
      <c r="C139" s="71"/>
      <c r="D139" s="71"/>
      <c r="E139" s="70"/>
      <c r="F139" s="70"/>
      <c r="G139" s="70"/>
    </row>
    <row r="140" spans="2:7" ht="12.75">
      <c r="B140" s="69"/>
      <c r="C140" s="71"/>
      <c r="D140" s="71"/>
      <c r="E140" s="70"/>
      <c r="F140" s="70"/>
      <c r="G140" s="70"/>
    </row>
    <row r="141" spans="2:7" ht="12.75">
      <c r="B141" s="69"/>
      <c r="C141" s="71"/>
      <c r="D141" s="71"/>
      <c r="E141" s="70"/>
      <c r="F141" s="70"/>
      <c r="G141" s="70"/>
    </row>
    <row r="142" spans="2:7" ht="12.75">
      <c r="B142" s="69"/>
      <c r="C142" s="71"/>
      <c r="D142" s="71"/>
      <c r="E142" s="70"/>
      <c r="F142" s="70"/>
      <c r="G142" s="70"/>
    </row>
    <row r="143" spans="2:7" ht="12.75">
      <c r="B143" s="69"/>
      <c r="C143" s="71"/>
      <c r="D143" s="71"/>
      <c r="E143" s="70"/>
      <c r="F143" s="70"/>
      <c r="G143" s="70"/>
    </row>
    <row r="144" spans="2:7" ht="12.75">
      <c r="B144" s="69"/>
      <c r="C144" s="71"/>
      <c r="D144" s="71"/>
      <c r="E144" s="70"/>
      <c r="F144" s="70"/>
      <c r="G144" s="70"/>
    </row>
    <row r="145" spans="2:7" ht="12.75">
      <c r="B145" s="69"/>
      <c r="C145" s="71"/>
      <c r="D145" s="71"/>
      <c r="E145" s="70"/>
      <c r="F145" s="70"/>
      <c r="G145" s="70"/>
    </row>
    <row r="146" spans="2:7" ht="12.75">
      <c r="B146" s="69"/>
      <c r="C146" s="71"/>
      <c r="D146" s="71"/>
      <c r="E146" s="70"/>
      <c r="F146" s="70"/>
      <c r="G146" s="70"/>
    </row>
    <row r="147" spans="2:7" ht="12.75">
      <c r="B147" s="69"/>
      <c r="C147" s="71"/>
      <c r="D147" s="71"/>
      <c r="E147" s="70"/>
      <c r="F147" s="70"/>
      <c r="G147" s="70"/>
    </row>
    <row r="148" spans="2:7" ht="12.75">
      <c r="B148" s="69"/>
      <c r="C148" s="71"/>
      <c r="D148" s="71"/>
      <c r="E148" s="70"/>
      <c r="F148" s="70"/>
      <c r="G148" s="70"/>
    </row>
    <row r="149" spans="2:7" ht="12.75">
      <c r="B149" s="69"/>
      <c r="C149" s="71"/>
      <c r="D149" s="71"/>
      <c r="E149" s="70"/>
      <c r="F149" s="70"/>
      <c r="G149" s="70"/>
    </row>
    <row r="150" spans="2:7" ht="12.75">
      <c r="B150" s="69"/>
      <c r="C150" s="71"/>
      <c r="D150" s="71"/>
      <c r="E150" s="70"/>
      <c r="F150" s="70"/>
      <c r="G150" s="70"/>
    </row>
    <row r="151" spans="2:7" ht="12.75">
      <c r="B151" s="69"/>
      <c r="C151" s="71"/>
      <c r="D151" s="71"/>
      <c r="E151" s="70"/>
      <c r="F151" s="70"/>
      <c r="G151" s="70"/>
    </row>
    <row r="152" spans="2:7" ht="12.75">
      <c r="B152" s="69"/>
      <c r="C152" s="71"/>
      <c r="D152" s="71"/>
      <c r="E152" s="70"/>
      <c r="F152" s="70"/>
      <c r="G152" s="70"/>
    </row>
    <row r="153" spans="2:7" ht="12.75">
      <c r="B153" s="69"/>
      <c r="C153" s="71"/>
      <c r="D153" s="71"/>
      <c r="E153" s="70"/>
      <c r="F153" s="70"/>
      <c r="G153" s="70"/>
    </row>
    <row r="154" spans="2:7" ht="12.75">
      <c r="B154" s="69"/>
      <c r="C154" s="71"/>
      <c r="D154" s="71"/>
      <c r="E154" s="70"/>
      <c r="F154" s="70"/>
      <c r="G154" s="70"/>
    </row>
    <row r="155" spans="2:7" ht="12.75">
      <c r="B155" s="69"/>
      <c r="C155" s="71"/>
      <c r="D155" s="71"/>
      <c r="E155" s="70"/>
      <c r="F155" s="70"/>
      <c r="G155" s="70"/>
    </row>
    <row r="156" spans="2:7" ht="12.75">
      <c r="B156" s="69"/>
      <c r="C156" s="71"/>
      <c r="D156" s="71"/>
      <c r="E156" s="70"/>
      <c r="F156" s="70"/>
      <c r="G156" s="70"/>
    </row>
    <row r="157" spans="2:7" ht="12.75">
      <c r="B157" s="69"/>
      <c r="C157" s="71"/>
      <c r="D157" s="71"/>
      <c r="E157" s="70"/>
      <c r="F157" s="70"/>
      <c r="G157" s="70"/>
    </row>
    <row r="158" spans="2:7" ht="12.75">
      <c r="B158" s="69"/>
      <c r="C158" s="71"/>
      <c r="D158" s="71"/>
      <c r="E158" s="70"/>
      <c r="F158" s="70"/>
      <c r="G158" s="70"/>
    </row>
    <row r="159" spans="2:7" ht="12.75">
      <c r="B159" s="69"/>
      <c r="C159" s="71"/>
      <c r="D159" s="71"/>
      <c r="E159" s="70"/>
      <c r="F159" s="70"/>
      <c r="G159" s="70"/>
    </row>
    <row r="160" spans="2:7" ht="12.75">
      <c r="B160" s="69"/>
      <c r="C160" s="71"/>
      <c r="D160" s="71"/>
      <c r="E160" s="70"/>
      <c r="F160" s="70"/>
      <c r="G160" s="70"/>
    </row>
    <row r="161" spans="2:7" ht="12.75">
      <c r="B161" s="69"/>
      <c r="C161" s="71"/>
      <c r="D161" s="71"/>
      <c r="E161" s="70"/>
      <c r="F161" s="70"/>
      <c r="G161" s="70"/>
    </row>
    <row r="162" spans="2:7" ht="12.75">
      <c r="B162" s="69"/>
      <c r="C162" s="71"/>
      <c r="D162" s="71"/>
      <c r="E162" s="70"/>
      <c r="F162" s="70"/>
      <c r="G162" s="70"/>
    </row>
    <row r="163" spans="2:7" ht="12.75">
      <c r="B163" s="69"/>
      <c r="C163" s="71"/>
      <c r="D163" s="71"/>
      <c r="E163" s="70"/>
      <c r="F163" s="70"/>
      <c r="G163" s="70"/>
    </row>
    <row r="164" spans="2:7" ht="12.75">
      <c r="B164" s="69"/>
      <c r="C164" s="71"/>
      <c r="D164" s="71"/>
      <c r="E164" s="70"/>
      <c r="F164" s="70"/>
      <c r="G164" s="70"/>
    </row>
    <row r="165" spans="2:7" ht="12.75">
      <c r="B165" s="69"/>
      <c r="C165" s="71"/>
      <c r="D165" s="71"/>
      <c r="E165" s="70"/>
      <c r="F165" s="70"/>
      <c r="G165" s="70"/>
    </row>
    <row r="166" spans="2:7" ht="12.75">
      <c r="B166" s="69"/>
      <c r="C166" s="71"/>
      <c r="D166" s="71"/>
      <c r="E166" s="70"/>
      <c r="F166" s="70"/>
      <c r="G166" s="70"/>
    </row>
    <row r="167" spans="2:7" ht="12.75">
      <c r="B167" s="69"/>
      <c r="C167" s="71"/>
      <c r="D167" s="71"/>
      <c r="E167" s="70"/>
      <c r="F167" s="70"/>
      <c r="G167" s="70"/>
    </row>
    <row r="168" spans="2:7" ht="12.75">
      <c r="B168" s="69"/>
      <c r="C168" s="71"/>
      <c r="D168" s="71"/>
      <c r="E168" s="70"/>
      <c r="F168" s="70"/>
      <c r="G168" s="70"/>
    </row>
    <row r="169" spans="2:7" ht="12.75">
      <c r="B169" s="69"/>
      <c r="C169" s="71"/>
      <c r="D169" s="71"/>
      <c r="E169" s="70"/>
      <c r="F169" s="70"/>
      <c r="G169" s="70"/>
    </row>
    <row r="170" spans="2:7" ht="12.75">
      <c r="B170" s="69"/>
      <c r="C170" s="71"/>
      <c r="D170" s="71"/>
      <c r="E170" s="70"/>
      <c r="F170" s="70"/>
      <c r="G170" s="70"/>
    </row>
    <row r="171" spans="2:7" ht="12.75">
      <c r="B171" s="69"/>
      <c r="C171" s="71"/>
      <c r="D171" s="71"/>
      <c r="E171" s="70"/>
      <c r="F171" s="70"/>
      <c r="G171" s="70"/>
    </row>
    <row r="172" spans="2:7" ht="12.75">
      <c r="B172" s="69"/>
      <c r="C172" s="71"/>
      <c r="D172" s="71"/>
      <c r="E172" s="70"/>
      <c r="F172" s="70"/>
      <c r="G172" s="70"/>
    </row>
    <row r="173" spans="2:7" ht="12.75">
      <c r="B173" s="69"/>
      <c r="C173" s="71"/>
      <c r="D173" s="71"/>
      <c r="E173" s="70"/>
      <c r="F173" s="70"/>
      <c r="G173" s="70"/>
    </row>
    <row r="174" spans="2:7" ht="12.75">
      <c r="B174" s="69"/>
      <c r="C174" s="71"/>
      <c r="D174" s="71"/>
      <c r="E174" s="70"/>
      <c r="F174" s="70"/>
      <c r="G174" s="70"/>
    </row>
    <row r="175" spans="2:7" ht="12.75">
      <c r="B175" s="69"/>
      <c r="C175" s="71"/>
      <c r="D175" s="71"/>
      <c r="E175" s="70"/>
      <c r="F175" s="70"/>
      <c r="G175" s="70"/>
    </row>
    <row r="176" spans="2:7" ht="12.75">
      <c r="B176" s="69"/>
      <c r="C176" s="71"/>
      <c r="D176" s="71"/>
      <c r="E176" s="70"/>
      <c r="F176" s="70"/>
      <c r="G176" s="70"/>
    </row>
    <row r="177" spans="2:7" ht="12.75">
      <c r="B177" s="69"/>
      <c r="C177" s="71"/>
      <c r="D177" s="71"/>
      <c r="E177" s="70"/>
      <c r="F177" s="70"/>
      <c r="G177" s="70"/>
    </row>
    <row r="178" spans="2:7" ht="12.75">
      <c r="B178" s="69"/>
      <c r="C178" s="71"/>
      <c r="D178" s="71"/>
      <c r="E178" s="70"/>
      <c r="F178" s="70"/>
      <c r="G178" s="70"/>
    </row>
    <row r="179" spans="2:7" ht="12.75">
      <c r="B179" s="69"/>
      <c r="C179" s="71"/>
      <c r="D179" s="71"/>
      <c r="E179" s="70"/>
      <c r="F179" s="70"/>
      <c r="G179" s="70"/>
    </row>
    <row r="180" spans="2:7" ht="12.75">
      <c r="B180" s="69"/>
      <c r="C180" s="71"/>
      <c r="D180" s="71"/>
      <c r="E180" s="70"/>
      <c r="F180" s="70"/>
      <c r="G180" s="70"/>
    </row>
    <row r="181" spans="2:7" ht="12.75">
      <c r="B181" s="69"/>
      <c r="C181" s="71"/>
      <c r="D181" s="71"/>
      <c r="E181" s="70"/>
      <c r="F181" s="70"/>
      <c r="G181" s="70"/>
    </row>
    <row r="182" spans="2:7" ht="12.75">
      <c r="B182" s="69"/>
      <c r="C182" s="71"/>
      <c r="D182" s="71"/>
      <c r="E182" s="70"/>
      <c r="F182" s="70"/>
      <c r="G182" s="70"/>
    </row>
    <row r="183" spans="2:7" ht="12.75">
      <c r="B183" s="69"/>
      <c r="C183" s="71"/>
      <c r="D183" s="71"/>
      <c r="E183" s="70"/>
      <c r="F183" s="70"/>
      <c r="G183" s="70"/>
    </row>
    <row r="184" spans="2:7" ht="12.75">
      <c r="B184" s="69"/>
      <c r="C184" s="71"/>
      <c r="D184" s="71"/>
      <c r="E184" s="70"/>
      <c r="F184" s="70"/>
      <c r="G184" s="70"/>
    </row>
    <row r="185" spans="2:7" ht="12.75">
      <c r="B185" s="69"/>
      <c r="C185" s="71"/>
      <c r="D185" s="71"/>
      <c r="E185" s="70"/>
      <c r="F185" s="70"/>
      <c r="G185" s="70"/>
    </row>
    <row r="186" spans="2:7" ht="12.75">
      <c r="B186" s="69"/>
      <c r="C186" s="71"/>
      <c r="D186" s="71"/>
      <c r="E186" s="70"/>
      <c r="F186" s="70"/>
      <c r="G186" s="70"/>
    </row>
    <row r="187" spans="2:7" ht="12.75">
      <c r="B187" s="69"/>
      <c r="C187" s="71"/>
      <c r="D187" s="71"/>
      <c r="E187" s="70"/>
      <c r="F187" s="70"/>
      <c r="G187" s="70"/>
    </row>
    <row r="188" spans="2:7" ht="12.75">
      <c r="B188" s="69"/>
      <c r="C188" s="71"/>
      <c r="D188" s="71"/>
      <c r="E188" s="70"/>
      <c r="F188" s="70"/>
      <c r="G188" s="70"/>
    </row>
    <row r="189" spans="2:7" ht="12.75">
      <c r="B189" s="69"/>
      <c r="C189" s="71"/>
      <c r="D189" s="71"/>
      <c r="E189" s="70"/>
      <c r="F189" s="70"/>
      <c r="G189" s="70"/>
    </row>
    <row r="190" spans="2:7" ht="12.75">
      <c r="B190" s="69"/>
      <c r="C190" s="71"/>
      <c r="D190" s="71"/>
      <c r="E190" s="70"/>
      <c r="F190" s="70"/>
      <c r="G190" s="70"/>
    </row>
    <row r="191" spans="2:7" ht="12.75">
      <c r="B191" s="69"/>
      <c r="C191" s="71"/>
      <c r="D191" s="71"/>
      <c r="E191" s="70"/>
      <c r="F191" s="70"/>
      <c r="G191" s="70"/>
    </row>
    <row r="192" spans="2:7" ht="12.75">
      <c r="B192" s="69"/>
      <c r="C192" s="71"/>
      <c r="D192" s="71"/>
      <c r="E192" s="70"/>
      <c r="F192" s="70"/>
      <c r="G192" s="70"/>
    </row>
    <row r="193" spans="2:7" ht="12.75">
      <c r="B193" s="69"/>
      <c r="C193" s="71"/>
      <c r="D193" s="71"/>
      <c r="E193" s="70"/>
      <c r="F193" s="70"/>
      <c r="G193" s="70"/>
    </row>
    <row r="194" spans="2:7" ht="12.75">
      <c r="B194" s="69"/>
      <c r="C194" s="71"/>
      <c r="D194" s="71"/>
      <c r="E194" s="70"/>
      <c r="F194" s="70"/>
      <c r="G194" s="70"/>
    </row>
    <row r="195" spans="2:7" ht="12.75">
      <c r="B195" s="69"/>
      <c r="C195" s="71"/>
      <c r="D195" s="71"/>
      <c r="E195" s="70"/>
      <c r="F195" s="70"/>
      <c r="G195" s="70"/>
    </row>
    <row r="196" spans="2:7" ht="12.75">
      <c r="B196" s="69"/>
      <c r="C196" s="71"/>
      <c r="D196" s="71"/>
      <c r="E196" s="70"/>
      <c r="F196" s="70"/>
      <c r="G196" s="70"/>
    </row>
    <row r="197" spans="2:7" ht="12.75">
      <c r="B197" s="69"/>
      <c r="C197" s="71"/>
      <c r="D197" s="71"/>
      <c r="E197" s="70"/>
      <c r="F197" s="70"/>
      <c r="G197" s="70"/>
    </row>
    <row r="198" spans="2:7" ht="12.75">
      <c r="B198" s="69"/>
      <c r="C198" s="71"/>
      <c r="D198" s="71"/>
      <c r="E198" s="70"/>
      <c r="F198" s="70"/>
      <c r="G198" s="70"/>
    </row>
    <row r="199" spans="2:7" ht="12.75">
      <c r="B199" s="69"/>
      <c r="C199" s="71"/>
      <c r="D199" s="71"/>
      <c r="E199" s="70"/>
      <c r="F199" s="70"/>
      <c r="G199" s="70"/>
    </row>
    <row r="200" spans="2:7" ht="12.75">
      <c r="B200" s="69"/>
      <c r="C200" s="71"/>
      <c r="D200" s="71"/>
      <c r="E200" s="70"/>
      <c r="F200" s="70"/>
      <c r="G200" s="70"/>
    </row>
    <row r="201" spans="2:7" ht="12.75">
      <c r="B201" s="69"/>
      <c r="C201" s="71"/>
      <c r="D201" s="71"/>
      <c r="E201" s="70"/>
      <c r="F201" s="70"/>
      <c r="G201" s="70"/>
    </row>
    <row r="202" spans="2:7" ht="12.75">
      <c r="B202" s="69"/>
      <c r="C202" s="71"/>
      <c r="D202" s="71"/>
      <c r="E202" s="70"/>
      <c r="F202" s="70"/>
      <c r="G202" s="70"/>
    </row>
    <row r="203" spans="2:7" ht="12.75">
      <c r="B203" s="69"/>
      <c r="C203" s="71"/>
      <c r="D203" s="71"/>
      <c r="E203" s="70"/>
      <c r="F203" s="70"/>
      <c r="G203" s="70"/>
    </row>
    <row r="204" spans="2:7" ht="12.75">
      <c r="B204" s="69"/>
      <c r="C204" s="71"/>
      <c r="D204" s="71"/>
      <c r="E204" s="70"/>
      <c r="F204" s="70"/>
      <c r="G204" s="70"/>
    </row>
    <row r="205" spans="2:7" ht="12.75">
      <c r="B205" s="69"/>
      <c r="C205" s="71"/>
      <c r="D205" s="71"/>
      <c r="E205" s="70"/>
      <c r="F205" s="70"/>
      <c r="G205" s="70"/>
    </row>
    <row r="206" spans="2:7" ht="12.75">
      <c r="B206" s="69"/>
      <c r="C206" s="71"/>
      <c r="D206" s="71"/>
      <c r="E206" s="70"/>
      <c r="F206" s="70"/>
      <c r="G206" s="70"/>
    </row>
    <row r="207" spans="2:7" ht="12.75">
      <c r="B207" s="69"/>
      <c r="C207" s="71"/>
      <c r="D207" s="71"/>
      <c r="E207" s="70"/>
      <c r="F207" s="70"/>
      <c r="G207" s="70"/>
    </row>
  </sheetData>
  <sheetProtection/>
  <mergeCells count="8">
    <mergeCell ref="D1:G1"/>
    <mergeCell ref="C3:G3"/>
    <mergeCell ref="B37:B38"/>
    <mergeCell ref="C37:G37"/>
    <mergeCell ref="A3:A4"/>
    <mergeCell ref="A36:B36"/>
    <mergeCell ref="A37:A38"/>
    <mergeCell ref="B3:B4"/>
  </mergeCells>
  <printOptions horizontalCentered="1"/>
  <pageMargins left="0.7480314960629921" right="0.7480314960629921" top="0.7874015748031497" bottom="0.787401574803149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BB283"/>
  <sheetViews>
    <sheetView zoomScale="80" zoomScaleNormal="80" workbookViewId="0" topLeftCell="A35">
      <selection activeCell="H67" sqref="H67"/>
    </sheetView>
  </sheetViews>
  <sheetFormatPr defaultColWidth="9.00390625" defaultRowHeight="12.75" outlineLevelRow="2"/>
  <cols>
    <col min="1" max="1" width="5.25390625" style="3" customWidth="1"/>
    <col min="2" max="2" width="42.00390625" style="41" customWidth="1"/>
    <col min="3" max="3" width="16.25390625" style="67" customWidth="1"/>
    <col min="4" max="4" width="15.625" style="67" customWidth="1"/>
    <col min="5" max="5" width="16.375" style="68" customWidth="1"/>
    <col min="6" max="6" width="16.00390625" style="68" customWidth="1"/>
    <col min="7" max="7" width="15.00390625" style="68" customWidth="1"/>
    <col min="8" max="8" width="9.125" style="3" customWidth="1"/>
    <col min="9" max="9" width="23.75390625" style="3" customWidth="1"/>
    <col min="10" max="10" width="16.75390625" style="3" bestFit="1" customWidth="1"/>
    <col min="11" max="11" width="15.75390625" style="3" bestFit="1" customWidth="1"/>
    <col min="12" max="12" width="13.875" style="3" bestFit="1" customWidth="1"/>
    <col min="13" max="14" width="15.75390625" style="3" bestFit="1" customWidth="1"/>
    <col min="15" max="15" width="9.125" style="3" customWidth="1"/>
    <col min="16" max="16" width="12.875" style="3" bestFit="1" customWidth="1"/>
    <col min="17" max="17" width="9.125" style="3" customWidth="1"/>
    <col min="18" max="18" width="10.875" style="3" bestFit="1" customWidth="1"/>
    <col min="19" max="16384" width="9.125" style="3" customWidth="1"/>
  </cols>
  <sheetData>
    <row r="1" spans="1:7" ht="12.75">
      <c r="A1" s="1"/>
      <c r="B1" s="2"/>
      <c r="C1" s="71"/>
      <c r="D1" s="244"/>
      <c r="E1" s="244"/>
      <c r="F1" s="244"/>
      <c r="G1" s="244"/>
    </row>
    <row r="2" spans="1:7" ht="14.25" customHeight="1" thickBot="1">
      <c r="A2" s="96" t="s">
        <v>60</v>
      </c>
      <c r="B2" s="7"/>
      <c r="C2" s="71"/>
      <c r="D2" s="97"/>
      <c r="E2" s="99"/>
      <c r="F2" s="72"/>
      <c r="G2" s="73" t="s">
        <v>59</v>
      </c>
    </row>
    <row r="3" spans="1:7" ht="12.75" customHeight="1" outlineLevel="1">
      <c r="A3" s="259" t="s">
        <v>4</v>
      </c>
      <c r="B3" s="261" t="s">
        <v>5</v>
      </c>
      <c r="C3" s="251" t="s">
        <v>73</v>
      </c>
      <c r="D3" s="252"/>
      <c r="E3" s="252"/>
      <c r="F3" s="252"/>
      <c r="G3" s="253"/>
    </row>
    <row r="4" spans="1:7" ht="12.75" outlineLevel="1">
      <c r="A4" s="260"/>
      <c r="B4" s="262"/>
      <c r="C4" s="152" t="s">
        <v>8</v>
      </c>
      <c r="D4" s="10" t="s">
        <v>9</v>
      </c>
      <c r="E4" s="10" t="s">
        <v>10</v>
      </c>
      <c r="F4" s="10" t="s">
        <v>11</v>
      </c>
      <c r="G4" s="153" t="s">
        <v>12</v>
      </c>
    </row>
    <row r="5" spans="1:7" s="13" customFormat="1" ht="12" outlineLevel="1">
      <c r="A5" s="232">
        <v>1</v>
      </c>
      <c r="B5" s="233">
        <v>2</v>
      </c>
      <c r="C5" s="231">
        <v>3</v>
      </c>
      <c r="D5" s="11">
        <v>4</v>
      </c>
      <c r="E5" s="12">
        <v>5</v>
      </c>
      <c r="F5" s="11">
        <v>6</v>
      </c>
      <c r="G5" s="229">
        <v>7</v>
      </c>
    </row>
    <row r="6" spans="1:7" ht="15" outlineLevel="1">
      <c r="A6" s="142" t="s">
        <v>13</v>
      </c>
      <c r="B6" s="234" t="s">
        <v>14</v>
      </c>
      <c r="C6" s="191">
        <v>12265150.025318544</v>
      </c>
      <c r="D6" s="182">
        <v>10976797.350706292</v>
      </c>
      <c r="E6" s="183">
        <v>1772026.3340289071</v>
      </c>
      <c r="F6" s="183">
        <v>7149245.564592341</v>
      </c>
      <c r="G6" s="184">
        <v>3687085.486940303</v>
      </c>
    </row>
    <row r="7" spans="1:7" ht="15" outlineLevel="1">
      <c r="A7" s="142"/>
      <c r="B7" s="234" t="s">
        <v>15</v>
      </c>
      <c r="C7" s="181"/>
      <c r="D7" s="182">
        <v>0</v>
      </c>
      <c r="E7" s="183">
        <v>1490171.0183469858</v>
      </c>
      <c r="F7" s="183">
        <v>6164524.109098409</v>
      </c>
      <c r="G7" s="184">
        <v>3665309.5835039048</v>
      </c>
    </row>
    <row r="8" spans="1:7" ht="15" outlineLevel="1">
      <c r="A8" s="142"/>
      <c r="B8" s="235" t="s">
        <v>16</v>
      </c>
      <c r="C8" s="185"/>
      <c r="D8" s="182"/>
      <c r="E8" s="186">
        <v>1490171.0183469858</v>
      </c>
      <c r="F8" s="183">
        <v>4849062.925213419</v>
      </c>
      <c r="G8" s="184"/>
    </row>
    <row r="9" spans="1:7" ht="15" outlineLevel="1">
      <c r="A9" s="142"/>
      <c r="B9" s="236" t="s">
        <v>17</v>
      </c>
      <c r="C9" s="185"/>
      <c r="D9" s="182"/>
      <c r="E9" s="183"/>
      <c r="F9" s="186">
        <v>1315461.1838849906</v>
      </c>
      <c r="G9" s="184"/>
    </row>
    <row r="10" spans="1:7" ht="15" outlineLevel="1">
      <c r="A10" s="142"/>
      <c r="B10" s="236" t="s">
        <v>18</v>
      </c>
      <c r="C10" s="185"/>
      <c r="D10" s="182"/>
      <c r="E10" s="183"/>
      <c r="F10" s="183"/>
      <c r="G10" s="184">
        <v>3665309.5835039048</v>
      </c>
    </row>
    <row r="11" spans="1:7" ht="15" outlineLevel="1">
      <c r="A11" s="142"/>
      <c r="B11" s="234" t="s">
        <v>19</v>
      </c>
      <c r="C11" s="165">
        <v>7160694.519759998</v>
      </c>
      <c r="D11" s="183">
        <v>6445657.063559998</v>
      </c>
      <c r="E11" s="183">
        <v>141057.607</v>
      </c>
      <c r="F11" s="183">
        <v>560061.2362</v>
      </c>
      <c r="G11" s="184">
        <v>13918.613000000001</v>
      </c>
    </row>
    <row r="12" spans="1:7" ht="15" outlineLevel="1">
      <c r="A12" s="142"/>
      <c r="B12" s="237" t="s">
        <v>20</v>
      </c>
      <c r="C12" s="181">
        <v>5104455.505558546</v>
      </c>
      <c r="D12" s="182">
        <v>4531140.2871462945</v>
      </c>
      <c r="E12" s="182">
        <v>140797.70868192145</v>
      </c>
      <c r="F12" s="182">
        <v>424660.2192939315</v>
      </c>
      <c r="G12" s="203">
        <v>7857.290436398093</v>
      </c>
    </row>
    <row r="13" spans="1:7" ht="15" outlineLevel="1">
      <c r="A13" s="142"/>
      <c r="B13" s="238" t="s">
        <v>21</v>
      </c>
      <c r="C13" s="181">
        <v>5097823.639558545</v>
      </c>
      <c r="D13" s="183">
        <v>4531140.2871462945</v>
      </c>
      <c r="E13" s="183">
        <v>134165.84268192144</v>
      </c>
      <c r="F13" s="183">
        <v>424660.2192939315</v>
      </c>
      <c r="G13" s="184">
        <v>7857.290436398093</v>
      </c>
    </row>
    <row r="14" spans="1:7" s="106" customFormat="1" ht="15" outlineLevel="2">
      <c r="A14" s="146"/>
      <c r="B14" s="238" t="s">
        <v>67</v>
      </c>
      <c r="C14" s="204">
        <v>5395102.9305585455</v>
      </c>
      <c r="D14" s="183">
        <v>4801477.473146294</v>
      </c>
      <c r="E14" s="183">
        <v>162534.57968192143</v>
      </c>
      <c r="F14" s="183">
        <v>423122.3382939315</v>
      </c>
      <c r="G14" s="184">
        <v>7968.539436398093</v>
      </c>
    </row>
    <row r="15" spans="1:7" s="106" customFormat="1" ht="15" outlineLevel="2">
      <c r="A15" s="146"/>
      <c r="B15" s="238" t="s">
        <v>66</v>
      </c>
      <c r="C15" s="204">
        <v>-297279.29099999985</v>
      </c>
      <c r="D15" s="183">
        <v>-270337.18599999987</v>
      </c>
      <c r="E15" s="183">
        <v>-28368.736999999994</v>
      </c>
      <c r="F15" s="183">
        <v>1537.8809999999999</v>
      </c>
      <c r="G15" s="184">
        <v>-111.24900000000005</v>
      </c>
    </row>
    <row r="16" spans="1:7" ht="15" outlineLevel="1">
      <c r="A16" s="142"/>
      <c r="B16" s="238" t="s">
        <v>58</v>
      </c>
      <c r="C16" s="181">
        <v>6631.866000000005</v>
      </c>
      <c r="D16" s="182"/>
      <c r="E16" s="183">
        <v>6631.866000000005</v>
      </c>
      <c r="F16" s="183"/>
      <c r="G16" s="184"/>
    </row>
    <row r="17" spans="1:54" s="95" customFormat="1" ht="15" outlineLevel="1">
      <c r="A17" s="142" t="s">
        <v>23</v>
      </c>
      <c r="B17" s="234" t="s">
        <v>24</v>
      </c>
      <c r="C17" s="202">
        <v>1341347.1585674689</v>
      </c>
      <c r="D17" s="182">
        <v>344078.02158824936</v>
      </c>
      <c r="E17" s="182">
        <v>59976.203350452975</v>
      </c>
      <c r="F17" s="182">
        <v>544424.8991638183</v>
      </c>
      <c r="G17" s="203">
        <v>392868.0344649481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</row>
    <row r="18" spans="1:7" ht="15" outlineLevel="1">
      <c r="A18" s="142"/>
      <c r="B18" s="239" t="s">
        <v>57</v>
      </c>
      <c r="C18" s="190">
        <v>395938.7277510732</v>
      </c>
      <c r="D18" s="205">
        <v>11393.712557638777</v>
      </c>
      <c r="E18" s="205">
        <v>6811.77279346025</v>
      </c>
      <c r="F18" s="205">
        <v>206117.58992461872</v>
      </c>
      <c r="G18" s="230">
        <v>171615.65247535543</v>
      </c>
    </row>
    <row r="19" spans="1:7" ht="15" outlineLevel="1">
      <c r="A19" s="142"/>
      <c r="B19" s="235" t="s">
        <v>25</v>
      </c>
      <c r="C19" s="196">
        <v>10.936247463737256</v>
      </c>
      <c r="D19" s="197">
        <v>3.134593912914954</v>
      </c>
      <c r="E19" s="197">
        <v>3.3846112892741345</v>
      </c>
      <c r="F19" s="197">
        <v>7.615137768664155</v>
      </c>
      <c r="G19" s="198">
        <v>10.655246151912968</v>
      </c>
    </row>
    <row r="20" spans="1:7" ht="15" outlineLevel="1">
      <c r="A20" s="142" t="s">
        <v>26</v>
      </c>
      <c r="B20" s="234" t="s">
        <v>27</v>
      </c>
      <c r="C20" s="181">
        <v>10527864.138999999</v>
      </c>
      <c r="D20" s="199">
        <v>10621325.616560403</v>
      </c>
      <c r="E20" s="199">
        <v>1705238.3578849905</v>
      </c>
      <c r="F20" s="183">
        <v>6398703.075503904</v>
      </c>
      <c r="G20" s="184">
        <v>3122601.7999999993</v>
      </c>
    </row>
    <row r="21" spans="1:7" ht="16.5" customHeight="1" outlineLevel="1">
      <c r="A21" s="142" t="s">
        <v>28</v>
      </c>
      <c r="B21" s="234" t="s">
        <v>29</v>
      </c>
      <c r="C21" s="191">
        <v>10527864.138999999</v>
      </c>
      <c r="D21" s="182">
        <v>4282091.6729999995</v>
      </c>
      <c r="E21" s="182">
        <v>389777.174</v>
      </c>
      <c r="F21" s="182">
        <v>2733393.492</v>
      </c>
      <c r="G21" s="203">
        <v>3122601.7999999993</v>
      </c>
    </row>
    <row r="22" spans="1:7" ht="25.5" outlineLevel="1">
      <c r="A22" s="142"/>
      <c r="B22" s="235" t="s">
        <v>30</v>
      </c>
      <c r="C22" s="190">
        <v>10510597.810399998</v>
      </c>
      <c r="D22" s="188">
        <v>4275835.8083999995</v>
      </c>
      <c r="E22" s="188">
        <v>389777.174</v>
      </c>
      <c r="F22" s="188">
        <v>2724066.6856</v>
      </c>
      <c r="G22" s="189">
        <v>3120918.1423999993</v>
      </c>
    </row>
    <row r="23" spans="1:7" ht="32.25" customHeight="1" outlineLevel="1">
      <c r="A23" s="142"/>
      <c r="B23" s="240" t="s">
        <v>31</v>
      </c>
      <c r="C23" s="181"/>
      <c r="D23" s="182"/>
      <c r="E23" s="182"/>
      <c r="F23" s="182"/>
      <c r="G23" s="203"/>
    </row>
    <row r="24" spans="1:7" ht="24" customHeight="1" outlineLevel="1" collapsed="1">
      <c r="A24" s="142"/>
      <c r="B24" s="235" t="s">
        <v>63</v>
      </c>
      <c r="C24" s="190">
        <v>17266.3286</v>
      </c>
      <c r="D24" s="182">
        <v>6255.864600000001</v>
      </c>
      <c r="E24" s="182">
        <v>0</v>
      </c>
      <c r="F24" s="182">
        <v>9326.8064</v>
      </c>
      <c r="G24" s="203">
        <v>1683.6576</v>
      </c>
    </row>
    <row r="25" spans="1:7" ht="21" customHeight="1" hidden="1" outlineLevel="2">
      <c r="A25" s="142"/>
      <c r="B25" s="241" t="s">
        <v>64</v>
      </c>
      <c r="C25" s="181">
        <v>0</v>
      </c>
      <c r="D25" s="182"/>
      <c r="E25" s="183"/>
      <c r="F25" s="183"/>
      <c r="G25" s="184"/>
    </row>
    <row r="26" spans="1:7" ht="21" customHeight="1" hidden="1" outlineLevel="2">
      <c r="A26" s="142"/>
      <c r="B26" s="241" t="s">
        <v>65</v>
      </c>
      <c r="C26" s="181">
        <v>0</v>
      </c>
      <c r="D26" s="182"/>
      <c r="E26" s="183"/>
      <c r="F26" s="183"/>
      <c r="G26" s="184"/>
    </row>
    <row r="27" spans="1:7" ht="25.5" outlineLevel="1">
      <c r="A27" s="142"/>
      <c r="B27" s="235" t="s">
        <v>33</v>
      </c>
      <c r="C27" s="181"/>
      <c r="D27" s="182"/>
      <c r="E27" s="183"/>
      <c r="F27" s="183"/>
      <c r="G27" s="184"/>
    </row>
    <row r="28" spans="1:7" ht="25.5" outlineLevel="1">
      <c r="A28" s="142"/>
      <c r="B28" s="242" t="s">
        <v>34</v>
      </c>
      <c r="C28" s="190">
        <v>0</v>
      </c>
      <c r="D28" s="188"/>
      <c r="E28" s="188"/>
      <c r="F28" s="188"/>
      <c r="G28" s="189"/>
    </row>
    <row r="29" spans="1:7" ht="15" outlineLevel="1">
      <c r="A29" s="142" t="s">
        <v>35</v>
      </c>
      <c r="B29" s="234" t="s">
        <v>36</v>
      </c>
      <c r="C29" s="181"/>
      <c r="D29" s="182"/>
      <c r="E29" s="183"/>
      <c r="F29" s="183"/>
      <c r="G29" s="184"/>
    </row>
    <row r="30" spans="1:7" ht="15" outlineLevel="1">
      <c r="A30" s="143" t="s">
        <v>37</v>
      </c>
      <c r="B30" s="234" t="s">
        <v>38</v>
      </c>
      <c r="C30" s="181"/>
      <c r="D30" s="182">
        <v>6339233.943560405</v>
      </c>
      <c r="E30" s="183">
        <v>1315461.1838849906</v>
      </c>
      <c r="F30" s="183">
        <v>3665309.5835039048</v>
      </c>
      <c r="G30" s="184">
        <v>0</v>
      </c>
    </row>
    <row r="31" spans="1:7" ht="15" outlineLevel="1">
      <c r="A31" s="143"/>
      <c r="B31" s="235" t="s">
        <v>39</v>
      </c>
      <c r="C31" s="185"/>
      <c r="D31" s="182">
        <v>1490171.0183469858</v>
      </c>
      <c r="E31" s="183"/>
      <c r="F31" s="183"/>
      <c r="G31" s="184"/>
    </row>
    <row r="32" spans="1:7" ht="15" outlineLevel="1">
      <c r="A32" s="143"/>
      <c r="B32" s="236" t="s">
        <v>40</v>
      </c>
      <c r="C32" s="185"/>
      <c r="D32" s="182">
        <v>4849062.925213419</v>
      </c>
      <c r="E32" s="183">
        <v>1315461.1838849906</v>
      </c>
      <c r="F32" s="183"/>
      <c r="G32" s="184"/>
    </row>
    <row r="33" spans="1:7" ht="15.75" outlineLevel="1" thickBot="1">
      <c r="A33" s="144"/>
      <c r="B33" s="243" t="s">
        <v>41</v>
      </c>
      <c r="C33" s="192"/>
      <c r="D33" s="193"/>
      <c r="E33" s="194"/>
      <c r="F33" s="194">
        <v>3665309.5835039048</v>
      </c>
      <c r="G33" s="195"/>
    </row>
    <row r="34" spans="1:7" s="74" customFormat="1" ht="12.75">
      <c r="A34" s="84"/>
      <c r="B34" s="85"/>
      <c r="C34" s="107"/>
      <c r="D34" s="107"/>
      <c r="E34" s="107"/>
      <c r="F34" s="107"/>
      <c r="G34" s="107"/>
    </row>
    <row r="35" spans="1:7" s="74" customFormat="1" ht="20.25" customHeight="1">
      <c r="A35" s="84"/>
      <c r="B35" s="115"/>
      <c r="C35" s="149"/>
      <c r="D35" s="120"/>
      <c r="E35" s="120"/>
      <c r="F35" s="120"/>
      <c r="G35" s="120"/>
    </row>
    <row r="36" spans="1:7" s="74" customFormat="1" ht="15.75" customHeight="1">
      <c r="A36" s="84"/>
      <c r="B36" s="115"/>
      <c r="C36" s="148"/>
      <c r="D36" s="138"/>
      <c r="E36" s="138"/>
      <c r="F36" s="138"/>
      <c r="G36" s="138"/>
    </row>
    <row r="37" spans="1:7" s="74" customFormat="1" ht="21" customHeight="1" thickBot="1">
      <c r="A37" s="258" t="s">
        <v>61</v>
      </c>
      <c r="B37" s="258"/>
      <c r="C37" s="86"/>
      <c r="D37" s="86"/>
      <c r="E37" s="86"/>
      <c r="F37" s="86"/>
      <c r="G37" s="104" t="s">
        <v>62</v>
      </c>
    </row>
    <row r="38" spans="1:7" s="74" customFormat="1" ht="12.75" outlineLevel="1">
      <c r="A38" s="256" t="s">
        <v>4</v>
      </c>
      <c r="B38" s="254" t="s">
        <v>5</v>
      </c>
      <c r="C38" s="251" t="s">
        <v>71</v>
      </c>
      <c r="D38" s="252"/>
      <c r="E38" s="252"/>
      <c r="F38" s="252"/>
      <c r="G38" s="253"/>
    </row>
    <row r="39" spans="1:7" s="74" customFormat="1" ht="12.75" outlineLevel="1">
      <c r="A39" s="257"/>
      <c r="B39" s="255"/>
      <c r="C39" s="152" t="s">
        <v>8</v>
      </c>
      <c r="D39" s="10" t="s">
        <v>9</v>
      </c>
      <c r="E39" s="10" t="s">
        <v>10</v>
      </c>
      <c r="F39" s="10" t="s">
        <v>11</v>
      </c>
      <c r="G39" s="153" t="s">
        <v>12</v>
      </c>
    </row>
    <row r="40" spans="1:7" s="74" customFormat="1" ht="13.5" outlineLevel="1" thickBot="1">
      <c r="A40" s="94">
        <v>1</v>
      </c>
      <c r="B40" s="113">
        <v>2</v>
      </c>
      <c r="C40" s="154">
        <v>3</v>
      </c>
      <c r="D40" s="155">
        <v>4</v>
      </c>
      <c r="E40" s="156">
        <v>5</v>
      </c>
      <c r="F40" s="155">
        <v>6</v>
      </c>
      <c r="G40" s="157">
        <v>7</v>
      </c>
    </row>
    <row r="41" spans="1:7" s="74" customFormat="1" ht="15" outlineLevel="1">
      <c r="A41" s="141" t="s">
        <v>13</v>
      </c>
      <c r="B41" s="123" t="s">
        <v>14</v>
      </c>
      <c r="C41" s="206">
        <v>1724.2913992818217</v>
      </c>
      <c r="D41" s="207">
        <v>1534.8365682300694</v>
      </c>
      <c r="E41" s="207">
        <v>252.8044425118516</v>
      </c>
      <c r="F41" s="207">
        <v>1038.3683888846963</v>
      </c>
      <c r="G41" s="208">
        <v>551.5911258703069</v>
      </c>
    </row>
    <row r="42" spans="1:7" s="74" customFormat="1" ht="15" outlineLevel="1">
      <c r="A42" s="142"/>
      <c r="B42" s="124" t="s">
        <v>15</v>
      </c>
      <c r="C42" s="161"/>
      <c r="D42" s="209">
        <v>0</v>
      </c>
      <c r="E42" s="209">
        <v>209.4842606494327</v>
      </c>
      <c r="F42" s="209">
        <v>896.4901378263198</v>
      </c>
      <c r="G42" s="210">
        <v>547.3347277393498</v>
      </c>
    </row>
    <row r="43" spans="1:7" s="74" customFormat="1" ht="15" outlineLevel="1">
      <c r="A43" s="142"/>
      <c r="B43" s="125" t="s">
        <v>16</v>
      </c>
      <c r="C43" s="163"/>
      <c r="D43" s="209"/>
      <c r="E43" s="211">
        <v>209.4842606494327</v>
      </c>
      <c r="F43" s="209">
        <v>707.1598956047684</v>
      </c>
      <c r="G43" s="210"/>
    </row>
    <row r="44" spans="1:7" s="74" customFormat="1" ht="15" outlineLevel="1">
      <c r="A44" s="142"/>
      <c r="B44" s="126" t="s">
        <v>17</v>
      </c>
      <c r="C44" s="163"/>
      <c r="D44" s="209"/>
      <c r="E44" s="209"/>
      <c r="F44" s="211">
        <v>189.33024222155143</v>
      </c>
      <c r="G44" s="210"/>
    </row>
    <row r="45" spans="1:7" s="74" customFormat="1" ht="15" outlineLevel="1">
      <c r="A45" s="142"/>
      <c r="B45" s="126" t="s">
        <v>18</v>
      </c>
      <c r="C45" s="163"/>
      <c r="D45" s="209"/>
      <c r="E45" s="209"/>
      <c r="F45" s="209"/>
      <c r="G45" s="210">
        <v>547.3347277393498</v>
      </c>
    </row>
    <row r="46" spans="1:7" s="74" customFormat="1" ht="15" outlineLevel="1">
      <c r="A46" s="142"/>
      <c r="B46" s="124" t="s">
        <v>19</v>
      </c>
      <c r="C46" s="165">
        <v>1088.0398397058473</v>
      </c>
      <c r="D46" s="151">
        <v>956.6112930871494</v>
      </c>
      <c r="E46" s="151">
        <v>29.98732278576477</v>
      </c>
      <c r="F46" s="151">
        <v>101.03983666986865</v>
      </c>
      <c r="G46" s="162">
        <v>0.40138716306449324</v>
      </c>
    </row>
    <row r="47" spans="1:7" s="74" customFormat="1" ht="15" outlineLevel="1">
      <c r="A47" s="142"/>
      <c r="B47" s="127" t="s">
        <v>20</v>
      </c>
      <c r="C47" s="161">
        <v>636.2515595759744</v>
      </c>
      <c r="D47" s="209">
        <v>578.2252751429199</v>
      </c>
      <c r="E47" s="209">
        <v>13.332859076654103</v>
      </c>
      <c r="F47" s="209">
        <v>40.83841438850773</v>
      </c>
      <c r="G47" s="210">
        <v>3.8550109678926074</v>
      </c>
    </row>
    <row r="48" spans="1:7" s="74" customFormat="1" ht="15" outlineLevel="1">
      <c r="A48" s="142"/>
      <c r="B48" s="128" t="s">
        <v>21</v>
      </c>
      <c r="C48" s="161">
        <v>636.2405358171774</v>
      </c>
      <c r="D48" s="209">
        <v>578.2252751429199</v>
      </c>
      <c r="E48" s="209">
        <v>13.321835317857078</v>
      </c>
      <c r="F48" s="209">
        <v>40.83841438850773</v>
      </c>
      <c r="G48" s="209">
        <v>3.8550109678926074</v>
      </c>
    </row>
    <row r="49" spans="1:7" s="105" customFormat="1" ht="15" outlineLevel="1">
      <c r="A49" s="147"/>
      <c r="B49" s="128" t="s">
        <v>67</v>
      </c>
      <c r="C49" s="168">
        <v>682.0554760164484</v>
      </c>
      <c r="D49" s="209">
        <v>619.7124267771724</v>
      </c>
      <c r="E49" s="209">
        <v>17.9376449677942</v>
      </c>
      <c r="F49" s="223">
        <v>40.52770592665891</v>
      </c>
      <c r="G49" s="210">
        <v>3.8776983448229516</v>
      </c>
    </row>
    <row r="50" spans="1:7" s="105" customFormat="1" ht="15" outlineLevel="1">
      <c r="A50" s="147"/>
      <c r="B50" s="128" t="s">
        <v>66</v>
      </c>
      <c r="C50" s="168">
        <v>-45.81494019927109</v>
      </c>
      <c r="D50" s="209">
        <v>-41.48715163425245</v>
      </c>
      <c r="E50" s="209">
        <v>-4.6158096499371215</v>
      </c>
      <c r="F50" s="209">
        <v>0.31070846184881945</v>
      </c>
      <c r="G50" s="210">
        <v>-0.022687376930344227</v>
      </c>
    </row>
    <row r="51" spans="1:7" s="74" customFormat="1" ht="15" outlineLevel="1">
      <c r="A51" s="142"/>
      <c r="B51" s="79" t="s">
        <v>58</v>
      </c>
      <c r="C51" s="161">
        <v>0.011023758797025635</v>
      </c>
      <c r="D51" s="209">
        <v>0</v>
      </c>
      <c r="E51" s="209">
        <v>0.011023758797025635</v>
      </c>
      <c r="F51" s="209">
        <v>0</v>
      </c>
      <c r="G51" s="210">
        <v>0</v>
      </c>
    </row>
    <row r="52" spans="1:7" s="74" customFormat="1" ht="15" outlineLevel="1">
      <c r="A52" s="142" t="s">
        <v>23</v>
      </c>
      <c r="B52" s="124" t="s">
        <v>24</v>
      </c>
      <c r="C52" s="165">
        <v>197.6526192568221</v>
      </c>
      <c r="D52" s="166">
        <v>29.9904957119021</v>
      </c>
      <c r="E52" s="166">
        <v>8.704524037309353</v>
      </c>
      <c r="F52" s="166">
        <v>72.13813011608646</v>
      </c>
      <c r="G52" s="167">
        <v>86.81946939152421</v>
      </c>
    </row>
    <row r="53" spans="1:7" s="74" customFormat="1" ht="15" outlineLevel="1">
      <c r="A53" s="142"/>
      <c r="B53" s="87" t="s">
        <v>57</v>
      </c>
      <c r="C53" s="165">
        <v>89.01513273333325</v>
      </c>
      <c r="D53" s="212">
        <v>2.5615393991296815</v>
      </c>
      <c r="E53" s="212">
        <v>1.5314260824021018</v>
      </c>
      <c r="F53" s="212">
        <v>46.33945450009818</v>
      </c>
      <c r="G53" s="213">
        <v>38.58271275170328</v>
      </c>
    </row>
    <row r="54" spans="1:7" s="74" customFormat="1" ht="15" outlineLevel="1">
      <c r="A54" s="142"/>
      <c r="B54" s="76" t="s">
        <v>25</v>
      </c>
      <c r="C54" s="214">
        <v>11.462831592104774</v>
      </c>
      <c r="D54" s="175">
        <v>1.953986263598495</v>
      </c>
      <c r="E54" s="175">
        <v>3.4431847600547134</v>
      </c>
      <c r="F54" s="175">
        <v>6.947257918123786</v>
      </c>
      <c r="G54" s="176">
        <v>15.739823452478399</v>
      </c>
    </row>
    <row r="55" spans="1:7" s="74" customFormat="1" ht="15" outlineLevel="1">
      <c r="A55" s="142" t="s">
        <v>26</v>
      </c>
      <c r="B55" s="75" t="s">
        <v>27</v>
      </c>
      <c r="C55" s="161">
        <v>1437.6236472916662</v>
      </c>
      <c r="D55" s="151">
        <v>1502.2845331190374</v>
      </c>
      <c r="E55" s="151">
        <v>242.56849239214014</v>
      </c>
      <c r="F55" s="151">
        <v>919.8908042685116</v>
      </c>
      <c r="G55" s="162">
        <v>426.18894372707933</v>
      </c>
    </row>
    <row r="56" spans="1:7" s="74" customFormat="1" ht="15" outlineLevel="1">
      <c r="A56" s="142" t="s">
        <v>28</v>
      </c>
      <c r="B56" s="75" t="s">
        <v>29</v>
      </c>
      <c r="C56" s="168">
        <v>1437.6236472916662</v>
      </c>
      <c r="D56" s="151">
        <v>585.6403768648364</v>
      </c>
      <c r="E56" s="151">
        <v>53.23825017058871</v>
      </c>
      <c r="F56" s="151">
        <v>372.5560765291619</v>
      </c>
      <c r="G56" s="151">
        <v>426.18894372707933</v>
      </c>
    </row>
    <row r="57" spans="1:7" s="74" customFormat="1" ht="25.5" outlineLevel="1">
      <c r="A57" s="142"/>
      <c r="B57" s="76" t="s">
        <v>30</v>
      </c>
      <c r="C57" s="165">
        <v>1434.484314818939</v>
      </c>
      <c r="D57" s="169">
        <v>584.5029469375637</v>
      </c>
      <c r="E57" s="169">
        <v>53.23825017058871</v>
      </c>
      <c r="F57" s="169">
        <v>370.8602935473437</v>
      </c>
      <c r="G57" s="169">
        <v>425.882824163443</v>
      </c>
    </row>
    <row r="58" spans="1:7" s="74" customFormat="1" ht="38.25" outlineLevel="1">
      <c r="A58" s="142"/>
      <c r="B58" s="129" t="s">
        <v>31</v>
      </c>
      <c r="C58" s="161"/>
      <c r="D58" s="209"/>
      <c r="E58" s="209"/>
      <c r="F58" s="209"/>
      <c r="G58" s="210"/>
    </row>
    <row r="59" spans="1:7" s="74" customFormat="1" ht="25.5" outlineLevel="1" collapsed="1">
      <c r="A59" s="142"/>
      <c r="B59" s="125" t="s">
        <v>63</v>
      </c>
      <c r="C59" s="165">
        <v>3.139332472727273</v>
      </c>
      <c r="D59" s="151">
        <v>1.1374299272727275</v>
      </c>
      <c r="E59" s="151">
        <v>0</v>
      </c>
      <c r="F59" s="151">
        <v>1.6957829818181818</v>
      </c>
      <c r="G59" s="162">
        <v>0.3061195636363636</v>
      </c>
    </row>
    <row r="60" spans="1:7" s="74" customFormat="1" ht="15" hidden="1" outlineLevel="2">
      <c r="A60" s="142"/>
      <c r="B60" s="133" t="s">
        <v>64</v>
      </c>
      <c r="C60" s="215">
        <v>0</v>
      </c>
      <c r="D60" s="151">
        <v>0</v>
      </c>
      <c r="E60" s="151"/>
      <c r="F60" s="151">
        <v>0</v>
      </c>
      <c r="G60" s="162">
        <v>0</v>
      </c>
    </row>
    <row r="61" spans="1:7" s="74" customFormat="1" ht="15" hidden="1" outlineLevel="2">
      <c r="A61" s="142"/>
      <c r="B61" s="133" t="s">
        <v>65</v>
      </c>
      <c r="C61" s="215">
        <v>0</v>
      </c>
      <c r="D61" s="151">
        <v>0</v>
      </c>
      <c r="E61" s="151"/>
      <c r="F61" s="151">
        <v>0</v>
      </c>
      <c r="G61" s="162">
        <v>0</v>
      </c>
    </row>
    <row r="62" spans="1:7" s="74" customFormat="1" ht="25.5" outlineLevel="1">
      <c r="A62" s="142"/>
      <c r="B62" s="125" t="s">
        <v>33</v>
      </c>
      <c r="C62" s="215"/>
      <c r="D62" s="209"/>
      <c r="E62" s="209"/>
      <c r="F62" s="209"/>
      <c r="G62" s="210"/>
    </row>
    <row r="63" spans="1:7" s="74" customFormat="1" ht="25.5" outlineLevel="1">
      <c r="A63" s="142"/>
      <c r="B63" s="130" t="s">
        <v>34</v>
      </c>
      <c r="C63" s="216"/>
      <c r="D63" s="217"/>
      <c r="E63" s="217"/>
      <c r="F63" s="217"/>
      <c r="G63" s="218"/>
    </row>
    <row r="64" spans="1:7" s="74" customFormat="1" ht="15" outlineLevel="1">
      <c r="A64" s="142" t="s">
        <v>35</v>
      </c>
      <c r="B64" s="124" t="s">
        <v>36</v>
      </c>
      <c r="C64" s="215"/>
      <c r="D64" s="209"/>
      <c r="E64" s="209"/>
      <c r="F64" s="209"/>
      <c r="G64" s="210"/>
    </row>
    <row r="65" spans="1:7" s="74" customFormat="1" ht="15" outlineLevel="1">
      <c r="A65" s="143" t="s">
        <v>37</v>
      </c>
      <c r="B65" s="124" t="s">
        <v>38</v>
      </c>
      <c r="C65" s="215"/>
      <c r="D65" s="209">
        <v>916.6441562542011</v>
      </c>
      <c r="E65" s="209">
        <v>189.33024222155143</v>
      </c>
      <c r="F65" s="209">
        <v>547.3347277393498</v>
      </c>
      <c r="G65" s="210">
        <v>0</v>
      </c>
    </row>
    <row r="66" spans="1:7" s="74" customFormat="1" ht="15" outlineLevel="1">
      <c r="A66" s="143"/>
      <c r="B66" s="125" t="s">
        <v>39</v>
      </c>
      <c r="C66" s="219"/>
      <c r="D66" s="209">
        <v>209.4842606494327</v>
      </c>
      <c r="E66" s="209"/>
      <c r="F66" s="209"/>
      <c r="G66" s="210"/>
    </row>
    <row r="67" spans="1:7" s="74" customFormat="1" ht="15" outlineLevel="1">
      <c r="A67" s="143"/>
      <c r="B67" s="126" t="s">
        <v>40</v>
      </c>
      <c r="C67" s="219"/>
      <c r="D67" s="209">
        <v>707.1598956047684</v>
      </c>
      <c r="E67" s="209">
        <v>189.33024222155143</v>
      </c>
      <c r="F67" s="209"/>
      <c r="G67" s="210"/>
    </row>
    <row r="68" spans="1:7" s="74" customFormat="1" ht="15.75" outlineLevel="1" thickBot="1">
      <c r="A68" s="144"/>
      <c r="B68" s="131" t="s">
        <v>41</v>
      </c>
      <c r="C68" s="220"/>
      <c r="D68" s="221"/>
      <c r="E68" s="221"/>
      <c r="F68" s="221">
        <v>547.3347277393498</v>
      </c>
      <c r="G68" s="222"/>
    </row>
    <row r="69" spans="1:7" s="74" customFormat="1" ht="12.75">
      <c r="A69" s="84"/>
      <c r="B69" s="85"/>
      <c r="C69" s="107"/>
      <c r="D69" s="107"/>
      <c r="E69" s="107"/>
      <c r="F69" s="107"/>
      <c r="G69" s="107"/>
    </row>
    <row r="70" spans="1:7" s="74" customFormat="1" ht="12.75">
      <c r="A70" s="84"/>
      <c r="B70" s="85"/>
      <c r="C70" s="86"/>
      <c r="D70" s="86"/>
      <c r="E70" s="86"/>
      <c r="F70" s="86"/>
      <c r="G70" s="86"/>
    </row>
    <row r="71" spans="2:7" ht="12.75">
      <c r="B71" s="69"/>
      <c r="C71" s="71"/>
      <c r="D71" s="139"/>
      <c r="E71" s="140"/>
      <c r="F71" s="140"/>
      <c r="G71" s="140"/>
    </row>
    <row r="72" spans="2:7" ht="12.75">
      <c r="B72" s="69"/>
      <c r="C72" s="71"/>
      <c r="D72" s="139"/>
      <c r="E72" s="140"/>
      <c r="F72" s="140"/>
      <c r="G72" s="140"/>
    </row>
    <row r="73" spans="2:7" ht="12.75">
      <c r="B73" s="69"/>
      <c r="C73" s="71"/>
      <c r="D73" s="139"/>
      <c r="E73" s="140"/>
      <c r="F73" s="140"/>
      <c r="G73" s="140"/>
    </row>
    <row r="74" spans="2:7" ht="12.75">
      <c r="B74" s="69"/>
      <c r="C74" s="71"/>
      <c r="D74" s="139"/>
      <c r="E74" s="140"/>
      <c r="F74" s="140"/>
      <c r="G74" s="140"/>
    </row>
    <row r="75" spans="2:7" ht="12.75">
      <c r="B75" s="69"/>
      <c r="C75" s="71"/>
      <c r="D75" s="139"/>
      <c r="E75" s="140"/>
      <c r="F75" s="140"/>
      <c r="G75" s="140"/>
    </row>
    <row r="76" spans="2:7" ht="12.75">
      <c r="B76" s="69"/>
      <c r="C76" s="71"/>
      <c r="D76" s="139"/>
      <c r="E76" s="140"/>
      <c r="F76" s="140"/>
      <c r="G76" s="140"/>
    </row>
    <row r="77" spans="2:7" ht="12.75">
      <c r="B77" s="69"/>
      <c r="C77" s="71"/>
      <c r="D77" s="139"/>
      <c r="E77" s="140"/>
      <c r="F77" s="140"/>
      <c r="G77" s="140"/>
    </row>
    <row r="78" spans="2:7" ht="12.75">
      <c r="B78" s="69"/>
      <c r="C78" s="71"/>
      <c r="D78" s="139"/>
      <c r="E78" s="140"/>
      <c r="F78" s="140"/>
      <c r="G78" s="140"/>
    </row>
    <row r="79" spans="2:7" ht="12.75">
      <c r="B79" s="69"/>
      <c r="C79" s="71"/>
      <c r="D79" s="139"/>
      <c r="E79" s="140"/>
      <c r="F79" s="140"/>
      <c r="G79" s="140"/>
    </row>
    <row r="80" spans="2:7" ht="12.75">
      <c r="B80" s="69"/>
      <c r="C80" s="71"/>
      <c r="D80" s="139"/>
      <c r="E80" s="140"/>
      <c r="F80" s="140"/>
      <c r="G80" s="140"/>
    </row>
    <row r="81" spans="2:7" ht="12.75">
      <c r="B81" s="69"/>
      <c r="C81" s="71"/>
      <c r="D81" s="139"/>
      <c r="E81" s="140"/>
      <c r="F81" s="140"/>
      <c r="G81" s="140"/>
    </row>
    <row r="82" spans="2:7" ht="12.75">
      <c r="B82" s="69"/>
      <c r="C82" s="71"/>
      <c r="D82" s="139"/>
      <c r="E82" s="140"/>
      <c r="F82" s="140"/>
      <c r="G82" s="140"/>
    </row>
    <row r="83" spans="2:7" ht="12.75">
      <c r="B83" s="69"/>
      <c r="C83" s="71"/>
      <c r="D83" s="139"/>
      <c r="E83" s="140"/>
      <c r="F83" s="140"/>
      <c r="G83" s="140"/>
    </row>
    <row r="84" spans="2:7" ht="12.75">
      <c r="B84" s="69"/>
      <c r="C84" s="71"/>
      <c r="D84" s="139"/>
      <c r="E84" s="140"/>
      <c r="F84" s="140"/>
      <c r="G84" s="140"/>
    </row>
    <row r="85" spans="2:7" ht="12.75">
      <c r="B85" s="69"/>
      <c r="C85" s="71"/>
      <c r="D85" s="139"/>
      <c r="E85" s="140"/>
      <c r="F85" s="140"/>
      <c r="G85" s="140"/>
    </row>
    <row r="86" spans="2:7" ht="12.75">
      <c r="B86" s="69"/>
      <c r="C86" s="71"/>
      <c r="D86" s="139"/>
      <c r="E86" s="140"/>
      <c r="F86" s="140"/>
      <c r="G86" s="140"/>
    </row>
    <row r="87" spans="2:7" ht="12.75">
      <c r="B87" s="69"/>
      <c r="C87" s="71"/>
      <c r="D87" s="139"/>
      <c r="E87" s="140"/>
      <c r="F87" s="140"/>
      <c r="G87" s="140"/>
    </row>
    <row r="88" spans="2:7" ht="12.75">
      <c r="B88" s="69"/>
      <c r="C88" s="71"/>
      <c r="D88" s="139"/>
      <c r="E88" s="140"/>
      <c r="F88" s="140"/>
      <c r="G88" s="140"/>
    </row>
    <row r="89" spans="2:7" ht="12.75">
      <c r="B89" s="69"/>
      <c r="C89" s="71"/>
      <c r="D89" s="139"/>
      <c r="E89" s="140"/>
      <c r="F89" s="140"/>
      <c r="G89" s="140"/>
    </row>
    <row r="90" spans="2:7" ht="12.75">
      <c r="B90" s="69"/>
      <c r="C90" s="71"/>
      <c r="D90" s="139"/>
      <c r="E90" s="140"/>
      <c r="F90" s="140"/>
      <c r="G90" s="140"/>
    </row>
    <row r="91" spans="2:7" ht="12.75">
      <c r="B91" s="69"/>
      <c r="C91" s="71"/>
      <c r="D91" s="139"/>
      <c r="E91" s="140"/>
      <c r="F91" s="140"/>
      <c r="G91" s="140"/>
    </row>
    <row r="92" spans="2:7" ht="12.75">
      <c r="B92" s="69"/>
      <c r="C92" s="71"/>
      <c r="D92" s="139"/>
      <c r="E92" s="140"/>
      <c r="F92" s="140"/>
      <c r="G92" s="140"/>
    </row>
    <row r="93" spans="2:7" ht="12.75">
      <c r="B93" s="69"/>
      <c r="C93" s="71"/>
      <c r="D93" s="139"/>
      <c r="E93" s="140"/>
      <c r="F93" s="140"/>
      <c r="G93" s="140"/>
    </row>
    <row r="94" spans="2:7" ht="12.75">
      <c r="B94" s="69"/>
      <c r="C94" s="71"/>
      <c r="D94" s="139"/>
      <c r="E94" s="140"/>
      <c r="F94" s="140"/>
      <c r="G94" s="140"/>
    </row>
    <row r="95" spans="2:7" ht="12.75">
      <c r="B95" s="69"/>
      <c r="C95" s="71"/>
      <c r="D95" s="139"/>
      <c r="E95" s="140"/>
      <c r="F95" s="140"/>
      <c r="G95" s="140"/>
    </row>
    <row r="96" spans="2:7" ht="12.75">
      <c r="B96" s="69"/>
      <c r="C96" s="71"/>
      <c r="D96" s="139"/>
      <c r="E96" s="140"/>
      <c r="F96" s="140"/>
      <c r="G96" s="140"/>
    </row>
    <row r="97" spans="2:7" ht="12.75">
      <c r="B97" s="69"/>
      <c r="C97" s="71"/>
      <c r="D97" s="139"/>
      <c r="E97" s="140"/>
      <c r="F97" s="140"/>
      <c r="G97" s="140"/>
    </row>
    <row r="98" spans="2:7" ht="12.75">
      <c r="B98" s="69"/>
      <c r="C98" s="71"/>
      <c r="D98" s="139"/>
      <c r="E98" s="140"/>
      <c r="F98" s="140"/>
      <c r="G98" s="140"/>
    </row>
    <row r="99" spans="2:7" ht="12.75">
      <c r="B99" s="69"/>
      <c r="C99" s="71"/>
      <c r="D99" s="139"/>
      <c r="E99" s="140"/>
      <c r="F99" s="140"/>
      <c r="G99" s="140"/>
    </row>
    <row r="100" spans="2:7" ht="12.75">
      <c r="B100" s="69"/>
      <c r="C100" s="71"/>
      <c r="D100" s="139"/>
      <c r="E100" s="140"/>
      <c r="F100" s="140"/>
      <c r="G100" s="140"/>
    </row>
    <row r="101" spans="2:7" ht="12.75">
      <c r="B101" s="69"/>
      <c r="C101" s="71"/>
      <c r="D101" s="139"/>
      <c r="E101" s="140"/>
      <c r="F101" s="140"/>
      <c r="G101" s="140"/>
    </row>
    <row r="102" spans="2:7" ht="12.75">
      <c r="B102" s="69"/>
      <c r="C102" s="71"/>
      <c r="D102" s="139"/>
      <c r="E102" s="140"/>
      <c r="F102" s="140"/>
      <c r="G102" s="140"/>
    </row>
    <row r="103" spans="2:7" ht="12.75">
      <c r="B103" s="69"/>
      <c r="C103" s="71"/>
      <c r="D103" s="139"/>
      <c r="E103" s="140"/>
      <c r="F103" s="140"/>
      <c r="G103" s="140"/>
    </row>
    <row r="104" spans="2:7" ht="12.75">
      <c r="B104" s="69"/>
      <c r="C104" s="71"/>
      <c r="D104" s="139"/>
      <c r="E104" s="140"/>
      <c r="F104" s="140"/>
      <c r="G104" s="140"/>
    </row>
    <row r="105" spans="2:7" ht="12.75">
      <c r="B105" s="69"/>
      <c r="C105" s="71"/>
      <c r="D105" s="139"/>
      <c r="E105" s="140"/>
      <c r="F105" s="140"/>
      <c r="G105" s="140"/>
    </row>
    <row r="106" spans="2:7" ht="12.75">
      <c r="B106" s="69"/>
      <c r="C106" s="71"/>
      <c r="D106" s="71"/>
      <c r="E106" s="70"/>
      <c r="F106" s="70"/>
      <c r="G106" s="70"/>
    </row>
    <row r="107" spans="2:7" ht="12.75">
      <c r="B107" s="69"/>
      <c r="C107" s="71"/>
      <c r="D107" s="71"/>
      <c r="E107" s="70"/>
      <c r="F107" s="70"/>
      <c r="G107" s="70"/>
    </row>
    <row r="108" spans="2:7" ht="12.75">
      <c r="B108" s="69"/>
      <c r="C108" s="71"/>
      <c r="D108" s="71"/>
      <c r="E108" s="70"/>
      <c r="F108" s="70"/>
      <c r="G108" s="70"/>
    </row>
    <row r="109" spans="2:7" ht="12.75">
      <c r="B109" s="69"/>
      <c r="C109" s="71"/>
      <c r="D109" s="71"/>
      <c r="E109" s="70"/>
      <c r="F109" s="70"/>
      <c r="G109" s="70"/>
    </row>
    <row r="110" spans="2:7" ht="12.75">
      <c r="B110" s="69"/>
      <c r="C110" s="71"/>
      <c r="D110" s="71"/>
      <c r="E110" s="70"/>
      <c r="F110" s="70"/>
      <c r="G110" s="70"/>
    </row>
    <row r="111" spans="2:7" ht="12.75">
      <c r="B111" s="69"/>
      <c r="C111" s="71"/>
      <c r="D111" s="71"/>
      <c r="E111" s="70"/>
      <c r="F111" s="70"/>
      <c r="G111" s="70"/>
    </row>
    <row r="112" spans="2:7" ht="12.75">
      <c r="B112" s="69"/>
      <c r="C112" s="71"/>
      <c r="D112" s="71"/>
      <c r="E112" s="70"/>
      <c r="F112" s="70"/>
      <c r="G112" s="70"/>
    </row>
    <row r="113" spans="2:7" ht="12.75">
      <c r="B113" s="69"/>
      <c r="C113" s="71"/>
      <c r="D113" s="71"/>
      <c r="E113" s="70"/>
      <c r="F113" s="70"/>
      <c r="G113" s="70"/>
    </row>
    <row r="114" spans="2:7" ht="12.75">
      <c r="B114" s="69"/>
      <c r="C114" s="71"/>
      <c r="D114" s="71"/>
      <c r="E114" s="70"/>
      <c r="F114" s="70"/>
      <c r="G114" s="70"/>
    </row>
    <row r="115" spans="2:7" ht="12.75">
      <c r="B115" s="69"/>
      <c r="C115" s="71"/>
      <c r="D115" s="71"/>
      <c r="E115" s="70"/>
      <c r="F115" s="70"/>
      <c r="G115" s="70"/>
    </row>
    <row r="116" spans="2:7" ht="12.75">
      <c r="B116" s="69"/>
      <c r="C116" s="71"/>
      <c r="D116" s="71"/>
      <c r="E116" s="70"/>
      <c r="F116" s="70"/>
      <c r="G116" s="70"/>
    </row>
    <row r="117" spans="2:7" ht="12.75">
      <c r="B117" s="69"/>
      <c r="C117" s="71"/>
      <c r="D117" s="71"/>
      <c r="E117" s="70"/>
      <c r="F117" s="70"/>
      <c r="G117" s="70"/>
    </row>
    <row r="118" spans="2:7" ht="12.75">
      <c r="B118" s="69"/>
      <c r="C118" s="71"/>
      <c r="D118" s="71"/>
      <c r="E118" s="70"/>
      <c r="F118" s="70"/>
      <c r="G118" s="70"/>
    </row>
    <row r="119" spans="2:7" ht="12.75">
      <c r="B119" s="69"/>
      <c r="C119" s="71"/>
      <c r="D119" s="71"/>
      <c r="E119" s="70"/>
      <c r="F119" s="70"/>
      <c r="G119" s="70"/>
    </row>
    <row r="120" spans="2:7" ht="12.75">
      <c r="B120" s="69"/>
      <c r="C120" s="71"/>
      <c r="D120" s="71"/>
      <c r="E120" s="70"/>
      <c r="F120" s="70"/>
      <c r="G120" s="70"/>
    </row>
    <row r="121" spans="2:7" ht="12.75">
      <c r="B121" s="69"/>
      <c r="C121" s="71"/>
      <c r="D121" s="71"/>
      <c r="E121" s="70"/>
      <c r="F121" s="70"/>
      <c r="G121" s="70"/>
    </row>
    <row r="122" spans="2:7" ht="12.75">
      <c r="B122" s="69"/>
      <c r="C122" s="71"/>
      <c r="D122" s="71"/>
      <c r="E122" s="70"/>
      <c r="F122" s="70"/>
      <c r="G122" s="70"/>
    </row>
    <row r="123" spans="2:7" ht="12.75">
      <c r="B123" s="69"/>
      <c r="C123" s="71"/>
      <c r="D123" s="71"/>
      <c r="E123" s="70"/>
      <c r="F123" s="70"/>
      <c r="G123" s="70"/>
    </row>
    <row r="124" spans="2:7" ht="12.75">
      <c r="B124" s="69"/>
      <c r="C124" s="71"/>
      <c r="D124" s="71"/>
      <c r="E124" s="70"/>
      <c r="F124" s="70"/>
      <c r="G124" s="70"/>
    </row>
    <row r="125" spans="2:7" ht="12.75">
      <c r="B125" s="69"/>
      <c r="C125" s="71"/>
      <c r="D125" s="71"/>
      <c r="E125" s="70"/>
      <c r="F125" s="70"/>
      <c r="G125" s="70"/>
    </row>
    <row r="126" spans="2:7" ht="12.75">
      <c r="B126" s="69"/>
      <c r="C126" s="71"/>
      <c r="D126" s="71"/>
      <c r="E126" s="70"/>
      <c r="F126" s="70"/>
      <c r="G126" s="70"/>
    </row>
    <row r="127" spans="2:7" ht="12.75">
      <c r="B127" s="69"/>
      <c r="C127" s="71"/>
      <c r="D127" s="71"/>
      <c r="E127" s="70"/>
      <c r="F127" s="70"/>
      <c r="G127" s="70"/>
    </row>
    <row r="128" spans="2:7" ht="12.75">
      <c r="B128" s="69"/>
      <c r="C128" s="71"/>
      <c r="D128" s="71"/>
      <c r="E128" s="70"/>
      <c r="F128" s="70"/>
      <c r="G128" s="70"/>
    </row>
    <row r="129" spans="2:7" ht="12.75">
      <c r="B129" s="69"/>
      <c r="C129" s="71"/>
      <c r="D129" s="71"/>
      <c r="E129" s="70"/>
      <c r="F129" s="70"/>
      <c r="G129" s="70"/>
    </row>
    <row r="130" spans="2:7" ht="12.75">
      <c r="B130" s="69"/>
      <c r="C130" s="71"/>
      <c r="D130" s="71"/>
      <c r="E130" s="70"/>
      <c r="F130" s="70"/>
      <c r="G130" s="70"/>
    </row>
    <row r="131" spans="2:7" ht="12.75">
      <c r="B131" s="69"/>
      <c r="C131" s="71"/>
      <c r="D131" s="71"/>
      <c r="E131" s="70"/>
      <c r="F131" s="70"/>
      <c r="G131" s="70"/>
    </row>
    <row r="132" spans="2:7" ht="12.75">
      <c r="B132" s="69"/>
      <c r="C132" s="71"/>
      <c r="D132" s="71"/>
      <c r="E132" s="70"/>
      <c r="F132" s="70"/>
      <c r="G132" s="70"/>
    </row>
    <row r="133" spans="2:7" ht="12.75">
      <c r="B133" s="69"/>
      <c r="C133" s="71"/>
      <c r="D133" s="71"/>
      <c r="E133" s="70"/>
      <c r="F133" s="70"/>
      <c r="G133" s="70"/>
    </row>
    <row r="134" spans="2:7" ht="12.75">
      <c r="B134" s="69"/>
      <c r="C134" s="71"/>
      <c r="D134" s="71"/>
      <c r="E134" s="70"/>
      <c r="F134" s="70"/>
      <c r="G134" s="70"/>
    </row>
    <row r="135" spans="2:7" ht="12.75">
      <c r="B135" s="69"/>
      <c r="C135" s="71"/>
      <c r="D135" s="71"/>
      <c r="E135" s="70"/>
      <c r="F135" s="70"/>
      <c r="G135" s="70"/>
    </row>
    <row r="136" spans="2:7" ht="12.75">
      <c r="B136" s="69"/>
      <c r="C136" s="71"/>
      <c r="D136" s="71"/>
      <c r="E136" s="70"/>
      <c r="F136" s="70"/>
      <c r="G136" s="70"/>
    </row>
    <row r="137" spans="2:7" ht="12.75">
      <c r="B137" s="69"/>
      <c r="C137" s="71"/>
      <c r="D137" s="71"/>
      <c r="E137" s="70"/>
      <c r="F137" s="70"/>
      <c r="G137" s="70"/>
    </row>
    <row r="138" spans="2:7" ht="12.75">
      <c r="B138" s="69"/>
      <c r="C138" s="71"/>
      <c r="D138" s="71"/>
      <c r="E138" s="70"/>
      <c r="F138" s="70"/>
      <c r="G138" s="70"/>
    </row>
    <row r="139" spans="2:7" ht="12.75">
      <c r="B139" s="69"/>
      <c r="C139" s="71"/>
      <c r="D139" s="71"/>
      <c r="E139" s="70"/>
      <c r="F139" s="70"/>
      <c r="G139" s="70"/>
    </row>
    <row r="140" spans="2:7" ht="12.75">
      <c r="B140" s="69"/>
      <c r="C140" s="71"/>
      <c r="D140" s="71"/>
      <c r="E140" s="70"/>
      <c r="F140" s="70"/>
      <c r="G140" s="70"/>
    </row>
    <row r="141" spans="2:7" ht="12.75">
      <c r="B141" s="69"/>
      <c r="C141" s="71"/>
      <c r="D141" s="71"/>
      <c r="E141" s="70"/>
      <c r="F141" s="70"/>
      <c r="G141" s="70"/>
    </row>
    <row r="142" spans="2:7" ht="12.75">
      <c r="B142" s="69"/>
      <c r="C142" s="71"/>
      <c r="D142" s="71"/>
      <c r="E142" s="70"/>
      <c r="F142" s="70"/>
      <c r="G142" s="70"/>
    </row>
    <row r="143" spans="2:7" ht="12.75">
      <c r="B143" s="69"/>
      <c r="C143" s="71"/>
      <c r="D143" s="71"/>
      <c r="E143" s="70"/>
      <c r="F143" s="70"/>
      <c r="G143" s="70"/>
    </row>
    <row r="144" spans="2:7" ht="12.75">
      <c r="B144" s="69"/>
      <c r="C144" s="71"/>
      <c r="D144" s="71"/>
      <c r="E144" s="70"/>
      <c r="F144" s="70"/>
      <c r="G144" s="70"/>
    </row>
    <row r="145" spans="2:7" ht="12.75">
      <c r="B145" s="69"/>
      <c r="C145" s="71"/>
      <c r="D145" s="71"/>
      <c r="E145" s="70"/>
      <c r="F145" s="70"/>
      <c r="G145" s="70"/>
    </row>
    <row r="146" spans="2:7" ht="12.75">
      <c r="B146" s="69"/>
      <c r="C146" s="71"/>
      <c r="D146" s="71"/>
      <c r="E146" s="70"/>
      <c r="F146" s="70"/>
      <c r="G146" s="70"/>
    </row>
    <row r="147" spans="2:7" ht="12.75">
      <c r="B147" s="69"/>
      <c r="C147" s="71"/>
      <c r="D147" s="71"/>
      <c r="E147" s="70"/>
      <c r="F147" s="70"/>
      <c r="G147" s="70"/>
    </row>
    <row r="148" spans="2:7" ht="12.75">
      <c r="B148" s="69"/>
      <c r="C148" s="71"/>
      <c r="D148" s="71"/>
      <c r="E148" s="70"/>
      <c r="F148" s="70"/>
      <c r="G148" s="70"/>
    </row>
    <row r="149" spans="2:7" ht="12.75">
      <c r="B149" s="69"/>
      <c r="C149" s="71"/>
      <c r="D149" s="71"/>
      <c r="E149" s="70"/>
      <c r="F149" s="70"/>
      <c r="G149" s="70"/>
    </row>
    <row r="150" spans="2:7" ht="12.75">
      <c r="B150" s="69"/>
      <c r="C150" s="71"/>
      <c r="D150" s="71"/>
      <c r="E150" s="70"/>
      <c r="F150" s="70"/>
      <c r="G150" s="70"/>
    </row>
    <row r="151" spans="2:7" ht="12.75">
      <c r="B151" s="69"/>
      <c r="C151" s="71"/>
      <c r="D151" s="71"/>
      <c r="E151" s="70"/>
      <c r="F151" s="70"/>
      <c r="G151" s="70"/>
    </row>
    <row r="152" spans="2:7" ht="12.75">
      <c r="B152" s="69"/>
      <c r="C152" s="71"/>
      <c r="D152" s="71"/>
      <c r="E152" s="70"/>
      <c r="F152" s="70"/>
      <c r="G152" s="70"/>
    </row>
    <row r="153" spans="2:7" ht="12.75">
      <c r="B153" s="69"/>
      <c r="C153" s="71"/>
      <c r="D153" s="71"/>
      <c r="E153" s="70"/>
      <c r="F153" s="70"/>
      <c r="G153" s="70"/>
    </row>
    <row r="154" spans="2:7" ht="12.75">
      <c r="B154" s="69"/>
      <c r="C154" s="71"/>
      <c r="D154" s="71"/>
      <c r="E154" s="70"/>
      <c r="F154" s="70"/>
      <c r="G154" s="70"/>
    </row>
    <row r="155" spans="2:7" ht="12.75">
      <c r="B155" s="69"/>
      <c r="C155" s="71"/>
      <c r="D155" s="71"/>
      <c r="E155" s="70"/>
      <c r="F155" s="70"/>
      <c r="G155" s="70"/>
    </row>
    <row r="156" spans="2:7" ht="12.75">
      <c r="B156" s="69"/>
      <c r="C156" s="71"/>
      <c r="D156" s="71"/>
      <c r="E156" s="70"/>
      <c r="F156" s="70"/>
      <c r="G156" s="70"/>
    </row>
    <row r="157" spans="2:7" ht="12.75">
      <c r="B157" s="69"/>
      <c r="C157" s="71"/>
      <c r="D157" s="71"/>
      <c r="E157" s="70"/>
      <c r="F157" s="70"/>
      <c r="G157" s="70"/>
    </row>
    <row r="158" spans="2:7" ht="12.75">
      <c r="B158" s="69"/>
      <c r="C158" s="71"/>
      <c r="D158" s="71"/>
      <c r="E158" s="70"/>
      <c r="F158" s="70"/>
      <c r="G158" s="70"/>
    </row>
    <row r="159" spans="2:7" ht="12.75">
      <c r="B159" s="69"/>
      <c r="C159" s="71"/>
      <c r="D159" s="71"/>
      <c r="E159" s="70"/>
      <c r="F159" s="70"/>
      <c r="G159" s="70"/>
    </row>
    <row r="160" spans="2:7" ht="12.75">
      <c r="B160" s="69"/>
      <c r="C160" s="71"/>
      <c r="D160" s="71"/>
      <c r="E160" s="70"/>
      <c r="F160" s="70"/>
      <c r="G160" s="70"/>
    </row>
    <row r="161" spans="2:7" ht="12.75">
      <c r="B161" s="69"/>
      <c r="C161" s="71"/>
      <c r="D161" s="71"/>
      <c r="E161" s="70"/>
      <c r="F161" s="70"/>
      <c r="G161" s="70"/>
    </row>
    <row r="162" spans="2:7" ht="12.75">
      <c r="B162" s="69"/>
      <c r="C162" s="71"/>
      <c r="D162" s="71"/>
      <c r="E162" s="70"/>
      <c r="F162" s="70"/>
      <c r="G162" s="70"/>
    </row>
    <row r="163" spans="2:7" ht="12.75">
      <c r="B163" s="69"/>
      <c r="C163" s="71"/>
      <c r="D163" s="71"/>
      <c r="E163" s="70"/>
      <c r="F163" s="70"/>
      <c r="G163" s="70"/>
    </row>
    <row r="164" spans="2:7" ht="12.75">
      <c r="B164" s="69"/>
      <c r="C164" s="71"/>
      <c r="D164" s="71"/>
      <c r="E164" s="70"/>
      <c r="F164" s="70"/>
      <c r="G164" s="70"/>
    </row>
    <row r="165" spans="2:7" ht="12.75">
      <c r="B165" s="69"/>
      <c r="C165" s="71"/>
      <c r="D165" s="71"/>
      <c r="E165" s="70"/>
      <c r="F165" s="70"/>
      <c r="G165" s="70"/>
    </row>
    <row r="166" spans="2:7" ht="12.75">
      <c r="B166" s="69"/>
      <c r="C166" s="71"/>
      <c r="D166" s="71"/>
      <c r="E166" s="70"/>
      <c r="F166" s="70"/>
      <c r="G166" s="70"/>
    </row>
    <row r="167" spans="2:7" ht="12.75">
      <c r="B167" s="69"/>
      <c r="C167" s="71"/>
      <c r="D167" s="71"/>
      <c r="E167" s="70"/>
      <c r="F167" s="70"/>
      <c r="G167" s="70"/>
    </row>
    <row r="168" spans="2:7" ht="12.75">
      <c r="B168" s="69"/>
      <c r="C168" s="71"/>
      <c r="D168" s="71"/>
      <c r="E168" s="70"/>
      <c r="F168" s="70"/>
      <c r="G168" s="70"/>
    </row>
    <row r="169" spans="2:7" ht="12.75">
      <c r="B169" s="69"/>
      <c r="C169" s="71"/>
      <c r="D169" s="71"/>
      <c r="E169" s="70"/>
      <c r="F169" s="70"/>
      <c r="G169" s="70"/>
    </row>
    <row r="170" spans="2:7" ht="12.75">
      <c r="B170" s="69"/>
      <c r="C170" s="71"/>
      <c r="D170" s="71"/>
      <c r="E170" s="70"/>
      <c r="F170" s="70"/>
      <c r="G170" s="70"/>
    </row>
    <row r="171" spans="2:7" ht="12.75">
      <c r="B171" s="69"/>
      <c r="C171" s="71"/>
      <c r="D171" s="71"/>
      <c r="E171" s="70"/>
      <c r="F171" s="70"/>
      <c r="G171" s="70"/>
    </row>
    <row r="172" spans="2:7" ht="12.75">
      <c r="B172" s="69"/>
      <c r="C172" s="71"/>
      <c r="D172" s="71"/>
      <c r="E172" s="70"/>
      <c r="F172" s="70"/>
      <c r="G172" s="70"/>
    </row>
    <row r="173" spans="2:7" ht="12.75">
      <c r="B173" s="69"/>
      <c r="C173" s="71"/>
      <c r="D173" s="71"/>
      <c r="E173" s="70"/>
      <c r="F173" s="70"/>
      <c r="G173" s="70"/>
    </row>
    <row r="174" spans="2:7" ht="12.75">
      <c r="B174" s="69"/>
      <c r="C174" s="71"/>
      <c r="D174" s="71"/>
      <c r="E174" s="70"/>
      <c r="F174" s="70"/>
      <c r="G174" s="70"/>
    </row>
    <row r="175" spans="2:7" ht="12.75">
      <c r="B175" s="69"/>
      <c r="C175" s="71"/>
      <c r="D175" s="71"/>
      <c r="E175" s="70"/>
      <c r="F175" s="70"/>
      <c r="G175" s="70"/>
    </row>
    <row r="176" spans="2:7" ht="12.75">
      <c r="B176" s="69"/>
      <c r="C176" s="71"/>
      <c r="D176" s="71"/>
      <c r="E176" s="70"/>
      <c r="F176" s="70"/>
      <c r="G176" s="70"/>
    </row>
    <row r="177" spans="2:7" ht="12.75">
      <c r="B177" s="69"/>
      <c r="C177" s="71"/>
      <c r="D177" s="71"/>
      <c r="E177" s="70"/>
      <c r="F177" s="70"/>
      <c r="G177" s="70"/>
    </row>
    <row r="178" spans="2:7" ht="12.75">
      <c r="B178" s="69"/>
      <c r="C178" s="71"/>
      <c r="D178" s="71"/>
      <c r="E178" s="70"/>
      <c r="F178" s="70"/>
      <c r="G178" s="70"/>
    </row>
    <row r="179" spans="2:7" ht="12.75">
      <c r="B179" s="69"/>
      <c r="C179" s="71"/>
      <c r="D179" s="71"/>
      <c r="E179" s="70"/>
      <c r="F179" s="70"/>
      <c r="G179" s="70"/>
    </row>
    <row r="180" spans="2:7" ht="12.75">
      <c r="B180" s="69"/>
      <c r="C180" s="71"/>
      <c r="D180" s="71"/>
      <c r="E180" s="70"/>
      <c r="F180" s="70"/>
      <c r="G180" s="70"/>
    </row>
    <row r="181" spans="2:7" ht="12.75">
      <c r="B181" s="69"/>
      <c r="C181" s="71"/>
      <c r="D181" s="71"/>
      <c r="E181" s="70"/>
      <c r="F181" s="70"/>
      <c r="G181" s="70"/>
    </row>
    <row r="182" spans="2:7" ht="12.75">
      <c r="B182" s="69"/>
      <c r="C182" s="71"/>
      <c r="D182" s="71"/>
      <c r="E182" s="70"/>
      <c r="F182" s="70"/>
      <c r="G182" s="70"/>
    </row>
    <row r="183" spans="2:7" ht="12.75">
      <c r="B183" s="69"/>
      <c r="C183" s="71"/>
      <c r="D183" s="71"/>
      <c r="E183" s="70"/>
      <c r="F183" s="70"/>
      <c r="G183" s="70"/>
    </row>
    <row r="184" spans="2:7" ht="12.75">
      <c r="B184" s="69"/>
      <c r="C184" s="71"/>
      <c r="D184" s="71"/>
      <c r="E184" s="70"/>
      <c r="F184" s="70"/>
      <c r="G184" s="70"/>
    </row>
    <row r="185" spans="2:7" ht="12.75">
      <c r="B185" s="69"/>
      <c r="C185" s="71"/>
      <c r="D185" s="71"/>
      <c r="E185" s="70"/>
      <c r="F185" s="70"/>
      <c r="G185" s="70"/>
    </row>
    <row r="186" spans="2:7" ht="12.75">
      <c r="B186" s="69"/>
      <c r="C186" s="71"/>
      <c r="D186" s="71"/>
      <c r="E186" s="70"/>
      <c r="F186" s="70"/>
      <c r="G186" s="70"/>
    </row>
    <row r="187" spans="2:7" ht="12.75">
      <c r="B187" s="69"/>
      <c r="C187" s="71"/>
      <c r="D187" s="71"/>
      <c r="E187" s="70"/>
      <c r="F187" s="70"/>
      <c r="G187" s="70"/>
    </row>
    <row r="188" spans="2:7" ht="12.75">
      <c r="B188" s="69"/>
      <c r="C188" s="71"/>
      <c r="D188" s="71"/>
      <c r="E188" s="70"/>
      <c r="F188" s="70"/>
      <c r="G188" s="70"/>
    </row>
    <row r="189" spans="2:7" ht="12.75">
      <c r="B189" s="69"/>
      <c r="C189" s="71"/>
      <c r="D189" s="71"/>
      <c r="E189" s="70"/>
      <c r="F189" s="70"/>
      <c r="G189" s="70"/>
    </row>
    <row r="190" spans="2:7" ht="12.75">
      <c r="B190" s="69"/>
      <c r="C190" s="71"/>
      <c r="D190" s="71"/>
      <c r="E190" s="70"/>
      <c r="F190" s="70"/>
      <c r="G190" s="70"/>
    </row>
    <row r="191" spans="2:7" ht="12.75">
      <c r="B191" s="69"/>
      <c r="C191" s="71"/>
      <c r="D191" s="71"/>
      <c r="E191" s="70"/>
      <c r="F191" s="70"/>
      <c r="G191" s="70"/>
    </row>
    <row r="192" spans="2:7" ht="12.75">
      <c r="B192" s="69"/>
      <c r="C192" s="71"/>
      <c r="D192" s="71"/>
      <c r="E192" s="70"/>
      <c r="F192" s="70"/>
      <c r="G192" s="70"/>
    </row>
    <row r="193" spans="2:7" ht="12.75">
      <c r="B193" s="69"/>
      <c r="C193" s="71"/>
      <c r="D193" s="71"/>
      <c r="E193" s="70"/>
      <c r="F193" s="70"/>
      <c r="G193" s="70"/>
    </row>
    <row r="194" spans="2:7" ht="12.75">
      <c r="B194" s="69"/>
      <c r="C194" s="71"/>
      <c r="D194" s="71"/>
      <c r="E194" s="70"/>
      <c r="F194" s="70"/>
      <c r="G194" s="70"/>
    </row>
    <row r="195" spans="2:7" ht="12.75">
      <c r="B195" s="69"/>
      <c r="C195" s="71"/>
      <c r="D195" s="71"/>
      <c r="E195" s="70"/>
      <c r="F195" s="70"/>
      <c r="G195" s="70"/>
    </row>
    <row r="196" spans="2:7" ht="12.75">
      <c r="B196" s="69"/>
      <c r="C196" s="71"/>
      <c r="D196" s="71"/>
      <c r="E196" s="70"/>
      <c r="F196" s="70"/>
      <c r="G196" s="70"/>
    </row>
    <row r="197" spans="2:7" ht="12.75">
      <c r="B197" s="69"/>
      <c r="C197" s="71"/>
      <c r="D197" s="71"/>
      <c r="E197" s="70"/>
      <c r="F197" s="70"/>
      <c r="G197" s="70"/>
    </row>
    <row r="198" spans="2:7" ht="12.75">
      <c r="B198" s="69"/>
      <c r="C198" s="71"/>
      <c r="D198" s="71"/>
      <c r="E198" s="70"/>
      <c r="F198" s="70"/>
      <c r="G198" s="70"/>
    </row>
    <row r="199" spans="2:7" ht="12.75">
      <c r="B199" s="69"/>
      <c r="C199" s="71"/>
      <c r="D199" s="71"/>
      <c r="E199" s="70"/>
      <c r="F199" s="70"/>
      <c r="G199" s="70"/>
    </row>
    <row r="200" spans="2:7" ht="12.75">
      <c r="B200" s="69"/>
      <c r="C200" s="71"/>
      <c r="D200" s="71"/>
      <c r="E200" s="70"/>
      <c r="F200" s="70"/>
      <c r="G200" s="70"/>
    </row>
    <row r="201" spans="2:7" ht="12.75">
      <c r="B201" s="69"/>
      <c r="C201" s="71"/>
      <c r="D201" s="71"/>
      <c r="E201" s="70"/>
      <c r="F201" s="70"/>
      <c r="G201" s="70"/>
    </row>
    <row r="202" spans="2:7" ht="12.75">
      <c r="B202" s="69"/>
      <c r="C202" s="71"/>
      <c r="D202" s="71"/>
      <c r="E202" s="70"/>
      <c r="F202" s="70"/>
      <c r="G202" s="70"/>
    </row>
    <row r="203" spans="2:7" ht="12.75">
      <c r="B203" s="69"/>
      <c r="C203" s="71"/>
      <c r="D203" s="71"/>
      <c r="E203" s="70"/>
      <c r="F203" s="70"/>
      <c r="G203" s="70"/>
    </row>
    <row r="204" spans="2:7" ht="12.75">
      <c r="B204" s="69"/>
      <c r="C204" s="71"/>
      <c r="D204" s="71"/>
      <c r="E204" s="70"/>
      <c r="F204" s="70"/>
      <c r="G204" s="70"/>
    </row>
    <row r="205" spans="2:7" ht="12.75">
      <c r="B205" s="69"/>
      <c r="C205" s="71"/>
      <c r="D205" s="71"/>
      <c r="E205" s="70"/>
      <c r="F205" s="70"/>
      <c r="G205" s="70"/>
    </row>
    <row r="206" spans="2:7" ht="12.75">
      <c r="B206" s="69"/>
      <c r="C206" s="71"/>
      <c r="D206" s="71"/>
      <c r="E206" s="70"/>
      <c r="F206" s="70"/>
      <c r="G206" s="70"/>
    </row>
    <row r="207" spans="2:7" ht="12.75">
      <c r="B207" s="69"/>
      <c r="C207" s="71"/>
      <c r="D207" s="71"/>
      <c r="E207" s="70"/>
      <c r="F207" s="70"/>
      <c r="G207" s="70"/>
    </row>
    <row r="208" spans="2:7" ht="12.75">
      <c r="B208" s="69"/>
      <c r="C208" s="71"/>
      <c r="D208" s="71"/>
      <c r="E208" s="70"/>
      <c r="F208" s="70"/>
      <c r="G208" s="70"/>
    </row>
    <row r="209" spans="2:7" ht="12.75">
      <c r="B209" s="69"/>
      <c r="C209" s="71"/>
      <c r="D209" s="71"/>
      <c r="E209" s="70"/>
      <c r="F209" s="70"/>
      <c r="G209" s="70"/>
    </row>
    <row r="210" spans="2:7" ht="12.75">
      <c r="B210" s="69"/>
      <c r="C210" s="71"/>
      <c r="D210" s="71"/>
      <c r="E210" s="70"/>
      <c r="F210" s="70"/>
      <c r="G210" s="70"/>
    </row>
    <row r="211" spans="2:7" ht="12.75">
      <c r="B211" s="69"/>
      <c r="C211" s="71"/>
      <c r="D211" s="71"/>
      <c r="E211" s="70"/>
      <c r="F211" s="70"/>
      <c r="G211" s="70"/>
    </row>
    <row r="212" spans="2:7" ht="12.75">
      <c r="B212" s="69"/>
      <c r="C212" s="71"/>
      <c r="D212" s="71"/>
      <c r="E212" s="70"/>
      <c r="F212" s="70"/>
      <c r="G212" s="70"/>
    </row>
    <row r="213" spans="2:7" ht="12.75">
      <c r="B213" s="69"/>
      <c r="C213" s="71"/>
      <c r="D213" s="71"/>
      <c r="E213" s="70"/>
      <c r="F213" s="70"/>
      <c r="G213" s="70"/>
    </row>
    <row r="214" spans="2:7" ht="12.75">
      <c r="B214" s="69"/>
      <c r="C214" s="71"/>
      <c r="D214" s="71"/>
      <c r="E214" s="70"/>
      <c r="F214" s="70"/>
      <c r="G214" s="70"/>
    </row>
    <row r="215" spans="2:7" ht="12.75">
      <c r="B215" s="69"/>
      <c r="C215" s="71"/>
      <c r="D215" s="71"/>
      <c r="E215" s="70"/>
      <c r="F215" s="70"/>
      <c r="G215" s="70"/>
    </row>
    <row r="216" spans="2:7" ht="12.75">
      <c r="B216" s="69"/>
      <c r="C216" s="71"/>
      <c r="D216" s="71"/>
      <c r="E216" s="70"/>
      <c r="F216" s="70"/>
      <c r="G216" s="70"/>
    </row>
    <row r="217" spans="2:7" ht="12.75">
      <c r="B217" s="69"/>
      <c r="C217" s="71"/>
      <c r="D217" s="71"/>
      <c r="E217" s="70"/>
      <c r="F217" s="70"/>
      <c r="G217" s="70"/>
    </row>
    <row r="218" spans="2:7" ht="12.75">
      <c r="B218" s="69"/>
      <c r="C218" s="71"/>
      <c r="D218" s="71"/>
      <c r="E218" s="70"/>
      <c r="F218" s="70"/>
      <c r="G218" s="70"/>
    </row>
    <row r="219" spans="2:7" ht="12.75">
      <c r="B219" s="69"/>
      <c r="C219" s="71"/>
      <c r="D219" s="71"/>
      <c r="E219" s="70"/>
      <c r="F219" s="70"/>
      <c r="G219" s="70"/>
    </row>
    <row r="220" spans="2:7" ht="12.75">
      <c r="B220" s="69"/>
      <c r="C220" s="71"/>
      <c r="D220" s="71"/>
      <c r="E220" s="70"/>
      <c r="F220" s="70"/>
      <c r="G220" s="70"/>
    </row>
    <row r="221" spans="2:7" ht="12.75">
      <c r="B221" s="69"/>
      <c r="C221" s="71"/>
      <c r="D221" s="71"/>
      <c r="E221" s="70"/>
      <c r="F221" s="70"/>
      <c r="G221" s="70"/>
    </row>
    <row r="222" spans="2:7" ht="12.75">
      <c r="B222" s="69"/>
      <c r="C222" s="71"/>
      <c r="D222" s="71"/>
      <c r="E222" s="70"/>
      <c r="F222" s="70"/>
      <c r="G222" s="70"/>
    </row>
    <row r="223" spans="2:7" ht="12.75">
      <c r="B223" s="69"/>
      <c r="C223" s="71"/>
      <c r="D223" s="71"/>
      <c r="E223" s="70"/>
      <c r="F223" s="70"/>
      <c r="G223" s="70"/>
    </row>
    <row r="224" spans="2:7" ht="12.75">
      <c r="B224" s="69"/>
      <c r="C224" s="71"/>
      <c r="D224" s="71"/>
      <c r="E224" s="70"/>
      <c r="F224" s="70"/>
      <c r="G224" s="70"/>
    </row>
    <row r="225" spans="2:7" ht="12.75">
      <c r="B225" s="69"/>
      <c r="C225" s="71"/>
      <c r="D225" s="71"/>
      <c r="E225" s="70"/>
      <c r="F225" s="70"/>
      <c r="G225" s="70"/>
    </row>
    <row r="226" spans="2:7" ht="12.75">
      <c r="B226" s="69"/>
      <c r="C226" s="71"/>
      <c r="D226" s="71"/>
      <c r="E226" s="70"/>
      <c r="F226" s="70"/>
      <c r="G226" s="70"/>
    </row>
    <row r="227" spans="2:7" ht="12.75">
      <c r="B227" s="69"/>
      <c r="C227" s="71"/>
      <c r="D227" s="71"/>
      <c r="E227" s="70"/>
      <c r="F227" s="70"/>
      <c r="G227" s="70"/>
    </row>
    <row r="228" spans="2:7" ht="12.75">
      <c r="B228" s="69"/>
      <c r="C228" s="71"/>
      <c r="D228" s="71"/>
      <c r="E228" s="70"/>
      <c r="F228" s="70"/>
      <c r="G228" s="70"/>
    </row>
    <row r="229" spans="2:7" ht="12.75">
      <c r="B229" s="69"/>
      <c r="C229" s="71"/>
      <c r="D229" s="71"/>
      <c r="E229" s="70"/>
      <c r="F229" s="70"/>
      <c r="G229" s="70"/>
    </row>
    <row r="230" spans="2:7" ht="12.75">
      <c r="B230" s="69"/>
      <c r="C230" s="71"/>
      <c r="D230" s="71"/>
      <c r="E230" s="70"/>
      <c r="F230" s="70"/>
      <c r="G230" s="70"/>
    </row>
    <row r="231" spans="2:7" ht="12.75">
      <c r="B231" s="69"/>
      <c r="C231" s="71"/>
      <c r="D231" s="71"/>
      <c r="E231" s="70"/>
      <c r="F231" s="70"/>
      <c r="G231" s="70"/>
    </row>
    <row r="232" spans="2:7" ht="12.75">
      <c r="B232" s="69"/>
      <c r="C232" s="71"/>
      <c r="D232" s="71"/>
      <c r="E232" s="70"/>
      <c r="F232" s="70"/>
      <c r="G232" s="70"/>
    </row>
    <row r="233" spans="2:7" ht="12.75">
      <c r="B233" s="69"/>
      <c r="C233" s="71"/>
      <c r="D233" s="71"/>
      <c r="E233" s="70"/>
      <c r="F233" s="70"/>
      <c r="G233" s="70"/>
    </row>
    <row r="234" spans="2:7" ht="12.75">
      <c r="B234" s="69"/>
      <c r="C234" s="71"/>
      <c r="D234" s="71"/>
      <c r="E234" s="70"/>
      <c r="F234" s="70"/>
      <c r="G234" s="70"/>
    </row>
    <row r="235" spans="2:7" ht="12.75">
      <c r="B235" s="69"/>
      <c r="C235" s="71"/>
      <c r="D235" s="71"/>
      <c r="E235" s="70"/>
      <c r="F235" s="70"/>
      <c r="G235" s="70"/>
    </row>
    <row r="236" spans="2:7" ht="12.75">
      <c r="B236" s="69"/>
      <c r="C236" s="71"/>
      <c r="D236" s="71"/>
      <c r="E236" s="70"/>
      <c r="F236" s="70"/>
      <c r="G236" s="70"/>
    </row>
    <row r="237" spans="2:7" ht="12.75">
      <c r="B237" s="69"/>
      <c r="C237" s="71"/>
      <c r="D237" s="71"/>
      <c r="E237" s="70"/>
      <c r="F237" s="70"/>
      <c r="G237" s="70"/>
    </row>
    <row r="238" spans="2:7" ht="12.75">
      <c r="B238" s="69"/>
      <c r="C238" s="71"/>
      <c r="D238" s="71"/>
      <c r="E238" s="70"/>
      <c r="F238" s="70"/>
      <c r="G238" s="70"/>
    </row>
    <row r="239" spans="2:7" ht="12.75">
      <c r="B239" s="69"/>
      <c r="C239" s="71"/>
      <c r="D239" s="71"/>
      <c r="E239" s="70"/>
      <c r="F239" s="70"/>
      <c r="G239" s="70"/>
    </row>
    <row r="240" spans="2:7" ht="12.75">
      <c r="B240" s="69"/>
      <c r="C240" s="71"/>
      <c r="D240" s="71"/>
      <c r="E240" s="70"/>
      <c r="F240" s="70"/>
      <c r="G240" s="70"/>
    </row>
    <row r="241" spans="2:7" ht="12.75">
      <c r="B241" s="69"/>
      <c r="C241" s="71"/>
      <c r="D241" s="71"/>
      <c r="E241" s="70"/>
      <c r="F241" s="70"/>
      <c r="G241" s="70"/>
    </row>
    <row r="242" spans="2:7" ht="12.75">
      <c r="B242" s="69"/>
      <c r="C242" s="71"/>
      <c r="D242" s="71"/>
      <c r="E242" s="70"/>
      <c r="F242" s="70"/>
      <c r="G242" s="70"/>
    </row>
    <row r="243" spans="2:7" ht="12.75">
      <c r="B243" s="69"/>
      <c r="C243" s="71"/>
      <c r="D243" s="71"/>
      <c r="E243" s="70"/>
      <c r="F243" s="70"/>
      <c r="G243" s="70"/>
    </row>
    <row r="244" spans="2:7" ht="12.75">
      <c r="B244" s="69"/>
      <c r="C244" s="71"/>
      <c r="D244" s="71"/>
      <c r="E244" s="70"/>
      <c r="F244" s="70"/>
      <c r="G244" s="70"/>
    </row>
    <row r="245" spans="2:7" ht="12.75">
      <c r="B245" s="69"/>
      <c r="C245" s="71"/>
      <c r="D245" s="71"/>
      <c r="E245" s="70"/>
      <c r="F245" s="70"/>
      <c r="G245" s="70"/>
    </row>
    <row r="246" spans="2:7" ht="12.75">
      <c r="B246" s="69"/>
      <c r="C246" s="71"/>
      <c r="D246" s="71"/>
      <c r="E246" s="70"/>
      <c r="F246" s="70"/>
      <c r="G246" s="70"/>
    </row>
    <row r="247" spans="2:7" ht="12.75">
      <c r="B247" s="69"/>
      <c r="C247" s="71"/>
      <c r="D247" s="71"/>
      <c r="E247" s="70"/>
      <c r="F247" s="70"/>
      <c r="G247" s="70"/>
    </row>
    <row r="248" spans="2:7" ht="12.75">
      <c r="B248" s="69"/>
      <c r="C248" s="71"/>
      <c r="D248" s="71"/>
      <c r="E248" s="70"/>
      <c r="F248" s="70"/>
      <c r="G248" s="70"/>
    </row>
    <row r="249" spans="2:7" ht="12.75">
      <c r="B249" s="69"/>
      <c r="C249" s="71"/>
      <c r="D249" s="71"/>
      <c r="E249" s="70"/>
      <c r="F249" s="70"/>
      <c r="G249" s="70"/>
    </row>
    <row r="250" spans="2:7" ht="12.75">
      <c r="B250" s="69"/>
      <c r="C250" s="71"/>
      <c r="D250" s="71"/>
      <c r="E250" s="70"/>
      <c r="F250" s="70"/>
      <c r="G250" s="70"/>
    </row>
    <row r="251" spans="2:7" ht="12.75">
      <c r="B251" s="69"/>
      <c r="C251" s="71"/>
      <c r="D251" s="71"/>
      <c r="E251" s="70"/>
      <c r="F251" s="70"/>
      <c r="G251" s="70"/>
    </row>
    <row r="252" spans="2:7" ht="12.75">
      <c r="B252" s="69"/>
      <c r="C252" s="71"/>
      <c r="D252" s="71"/>
      <c r="E252" s="70"/>
      <c r="F252" s="70"/>
      <c r="G252" s="70"/>
    </row>
    <row r="253" spans="2:7" ht="12.75">
      <c r="B253" s="69"/>
      <c r="C253" s="71"/>
      <c r="D253" s="71"/>
      <c r="E253" s="70"/>
      <c r="F253" s="70"/>
      <c r="G253" s="70"/>
    </row>
    <row r="254" spans="2:7" ht="12.75">
      <c r="B254" s="69"/>
      <c r="C254" s="71"/>
      <c r="D254" s="71"/>
      <c r="E254" s="70"/>
      <c r="F254" s="70"/>
      <c r="G254" s="70"/>
    </row>
    <row r="255" spans="2:7" ht="12.75">
      <c r="B255" s="69"/>
      <c r="C255" s="71"/>
      <c r="D255" s="71"/>
      <c r="E255" s="70"/>
      <c r="F255" s="70"/>
      <c r="G255" s="70"/>
    </row>
    <row r="256" spans="2:7" ht="12.75">
      <c r="B256" s="69"/>
      <c r="C256" s="71"/>
      <c r="D256" s="71"/>
      <c r="E256" s="70"/>
      <c r="F256" s="70"/>
      <c r="G256" s="70"/>
    </row>
    <row r="257" spans="2:7" ht="12.75">
      <c r="B257" s="69"/>
      <c r="C257" s="71"/>
      <c r="D257" s="71"/>
      <c r="E257" s="70"/>
      <c r="F257" s="70"/>
      <c r="G257" s="70"/>
    </row>
    <row r="258" spans="2:7" ht="12.75">
      <c r="B258" s="69"/>
      <c r="C258" s="71"/>
      <c r="D258" s="71"/>
      <c r="E258" s="70"/>
      <c r="F258" s="70"/>
      <c r="G258" s="70"/>
    </row>
    <row r="259" spans="2:7" ht="12.75">
      <c r="B259" s="69"/>
      <c r="C259" s="71"/>
      <c r="D259" s="71"/>
      <c r="E259" s="70"/>
      <c r="F259" s="70"/>
      <c r="G259" s="70"/>
    </row>
    <row r="260" spans="2:7" ht="12.75">
      <c r="B260" s="69"/>
      <c r="C260" s="71"/>
      <c r="D260" s="71"/>
      <c r="E260" s="70"/>
      <c r="F260" s="70"/>
      <c r="G260" s="70"/>
    </row>
    <row r="261" spans="2:7" ht="12.75">
      <c r="B261" s="69"/>
      <c r="C261" s="71"/>
      <c r="D261" s="71"/>
      <c r="E261" s="70"/>
      <c r="F261" s="70"/>
      <c r="G261" s="70"/>
    </row>
    <row r="262" spans="2:7" ht="12.75">
      <c r="B262" s="69"/>
      <c r="C262" s="71"/>
      <c r="D262" s="71"/>
      <c r="E262" s="70"/>
      <c r="F262" s="70"/>
      <c r="G262" s="70"/>
    </row>
    <row r="263" spans="2:7" ht="12.75">
      <c r="B263" s="69"/>
      <c r="C263" s="71"/>
      <c r="D263" s="71"/>
      <c r="E263" s="70"/>
      <c r="F263" s="70"/>
      <c r="G263" s="70"/>
    </row>
    <row r="264" spans="2:7" ht="12.75">
      <c r="B264" s="69"/>
      <c r="C264" s="71"/>
      <c r="D264" s="71"/>
      <c r="E264" s="70"/>
      <c r="F264" s="70"/>
      <c r="G264" s="70"/>
    </row>
    <row r="265" spans="2:7" ht="12.75">
      <c r="B265" s="69"/>
      <c r="C265" s="71"/>
      <c r="D265" s="71"/>
      <c r="E265" s="70"/>
      <c r="F265" s="70"/>
      <c r="G265" s="70"/>
    </row>
    <row r="266" spans="2:7" ht="12.75">
      <c r="B266" s="69"/>
      <c r="C266" s="71"/>
      <c r="D266" s="71"/>
      <c r="E266" s="70"/>
      <c r="F266" s="70"/>
      <c r="G266" s="70"/>
    </row>
    <row r="267" spans="2:7" ht="12.75">
      <c r="B267" s="69"/>
      <c r="C267" s="71"/>
      <c r="D267" s="71"/>
      <c r="E267" s="70"/>
      <c r="F267" s="70"/>
      <c r="G267" s="70"/>
    </row>
    <row r="268" spans="2:7" ht="12.75">
      <c r="B268" s="69"/>
      <c r="C268" s="71"/>
      <c r="D268" s="71"/>
      <c r="E268" s="70"/>
      <c r="F268" s="70"/>
      <c r="G268" s="70"/>
    </row>
    <row r="269" spans="2:7" ht="12.75">
      <c r="B269" s="69"/>
      <c r="C269" s="71"/>
      <c r="D269" s="71"/>
      <c r="E269" s="70"/>
      <c r="F269" s="70"/>
      <c r="G269" s="70"/>
    </row>
    <row r="270" spans="2:7" ht="12.75">
      <c r="B270" s="69"/>
      <c r="C270" s="71"/>
      <c r="D270" s="71"/>
      <c r="E270" s="70"/>
      <c r="F270" s="70"/>
      <c r="G270" s="70"/>
    </row>
    <row r="271" spans="2:7" ht="12.75">
      <c r="B271" s="69"/>
      <c r="C271" s="71"/>
      <c r="D271" s="71"/>
      <c r="E271" s="70"/>
      <c r="F271" s="70"/>
      <c r="G271" s="70"/>
    </row>
    <row r="272" spans="2:7" ht="12.75">
      <c r="B272" s="69"/>
      <c r="C272" s="71"/>
      <c r="D272" s="71"/>
      <c r="E272" s="70"/>
      <c r="F272" s="70"/>
      <c r="G272" s="70"/>
    </row>
    <row r="273" spans="2:7" ht="12.75">
      <c r="B273" s="69"/>
      <c r="C273" s="71"/>
      <c r="D273" s="71"/>
      <c r="E273" s="70"/>
      <c r="F273" s="70"/>
      <c r="G273" s="70"/>
    </row>
    <row r="274" spans="2:7" ht="12.75">
      <c r="B274" s="69"/>
      <c r="C274" s="71"/>
      <c r="D274" s="71"/>
      <c r="E274" s="70"/>
      <c r="F274" s="70"/>
      <c r="G274" s="70"/>
    </row>
    <row r="275" spans="2:7" ht="12.75">
      <c r="B275" s="69"/>
      <c r="C275" s="71"/>
      <c r="D275" s="71"/>
      <c r="E275" s="70"/>
      <c r="F275" s="70"/>
      <c r="G275" s="70"/>
    </row>
    <row r="276" spans="2:7" ht="12.75">
      <c r="B276" s="69"/>
      <c r="C276" s="71"/>
      <c r="D276" s="71"/>
      <c r="E276" s="70"/>
      <c r="F276" s="70"/>
      <c r="G276" s="70"/>
    </row>
    <row r="277" spans="2:7" ht="12.75">
      <c r="B277" s="69"/>
      <c r="C277" s="71"/>
      <c r="D277" s="71"/>
      <c r="E277" s="70"/>
      <c r="F277" s="70"/>
      <c r="G277" s="70"/>
    </row>
    <row r="278" spans="2:7" ht="12.75">
      <c r="B278" s="69"/>
      <c r="C278" s="71"/>
      <c r="D278" s="71"/>
      <c r="E278" s="70"/>
      <c r="F278" s="70"/>
      <c r="G278" s="70"/>
    </row>
    <row r="279" spans="2:7" ht="12.75">
      <c r="B279" s="69"/>
      <c r="C279" s="71"/>
      <c r="D279" s="71"/>
      <c r="E279" s="70"/>
      <c r="F279" s="70"/>
      <c r="G279" s="70"/>
    </row>
    <row r="280" spans="2:7" ht="12.75">
      <c r="B280" s="69"/>
      <c r="C280" s="71"/>
      <c r="D280" s="71"/>
      <c r="E280" s="70"/>
      <c r="F280" s="70"/>
      <c r="G280" s="70"/>
    </row>
    <row r="281" spans="2:7" ht="12.75">
      <c r="B281" s="69"/>
      <c r="C281" s="71"/>
      <c r="D281" s="71"/>
      <c r="E281" s="70"/>
      <c r="F281" s="70"/>
      <c r="G281" s="70"/>
    </row>
    <row r="282" spans="2:7" ht="12.75">
      <c r="B282" s="69"/>
      <c r="C282" s="71"/>
      <c r="D282" s="71"/>
      <c r="E282" s="70"/>
      <c r="F282" s="70"/>
      <c r="G282" s="70"/>
    </row>
    <row r="283" spans="2:7" ht="12.75">
      <c r="B283" s="69"/>
      <c r="C283" s="71"/>
      <c r="D283" s="71"/>
      <c r="E283" s="70"/>
      <c r="F283" s="70"/>
      <c r="G283" s="70"/>
    </row>
  </sheetData>
  <sheetProtection/>
  <mergeCells count="8">
    <mergeCell ref="A3:A4"/>
    <mergeCell ref="B3:B4"/>
    <mergeCell ref="C3:G3"/>
    <mergeCell ref="A37:B37"/>
    <mergeCell ref="A38:A39"/>
    <mergeCell ref="D1:G1"/>
    <mergeCell ref="C38:G38"/>
    <mergeCell ref="B38:B39"/>
  </mergeCells>
  <printOptions horizontalCentered="1"/>
  <pageMargins left="0.7480314960629921" right="0.7480314960629921" top="0.7874015748031497" bottom="0.7874015748031497" header="0" footer="0"/>
  <pageSetup fitToHeight="1" fitToWidth="1" horizontalDpi="600" verticalDpi="600" orientation="portrait" paperSize="9" scale="69" r:id="rId1"/>
  <rowBreaks count="2" manualBreakCount="2">
    <brk id="34" min="1" max="6" man="1"/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CG299"/>
  <sheetViews>
    <sheetView tabSelected="1" zoomScale="80" zoomScaleNormal="80" zoomScalePageLayoutView="0" workbookViewId="0" topLeftCell="A37">
      <selection activeCell="C11" sqref="C11"/>
    </sheetView>
  </sheetViews>
  <sheetFormatPr defaultColWidth="9.00390625" defaultRowHeight="12.75" outlineLevelRow="1"/>
  <cols>
    <col min="1" max="1" width="5.25390625" style="3" customWidth="1"/>
    <col min="2" max="2" width="42.00390625" style="41" customWidth="1"/>
    <col min="3" max="3" width="16.25390625" style="67" customWidth="1"/>
    <col min="4" max="4" width="15.625" style="67" customWidth="1"/>
    <col min="5" max="5" width="16.375" style="68" customWidth="1"/>
    <col min="6" max="6" width="16.00390625" style="68" customWidth="1"/>
    <col min="7" max="8" width="15.00390625" style="68" customWidth="1"/>
    <col min="9" max="9" width="15.125" style="3" customWidth="1"/>
    <col min="10" max="11" width="14.875" style="3" bestFit="1" customWidth="1"/>
    <col min="12" max="16384" width="9.125" style="3" customWidth="1"/>
  </cols>
  <sheetData>
    <row r="1" spans="1:8" ht="12.75">
      <c r="A1" s="1"/>
      <c r="B1" s="2"/>
      <c r="C1" s="71"/>
      <c r="D1" s="244"/>
      <c r="E1" s="244"/>
      <c r="F1" s="244"/>
      <c r="G1" s="244"/>
      <c r="H1" s="4"/>
    </row>
    <row r="2" spans="1:8" ht="14.25" customHeight="1" thickBot="1">
      <c r="A2" s="96" t="s">
        <v>60</v>
      </c>
      <c r="B2" s="7"/>
      <c r="C2" s="71"/>
      <c r="D2" s="97"/>
      <c r="E2" s="99"/>
      <c r="F2" s="72"/>
      <c r="G2" s="73" t="s">
        <v>59</v>
      </c>
      <c r="H2" s="73"/>
    </row>
    <row r="3" spans="1:85" ht="12.75" customHeight="1" outlineLevel="1">
      <c r="A3" s="256" t="s">
        <v>4</v>
      </c>
      <c r="B3" s="263" t="s">
        <v>5</v>
      </c>
      <c r="C3" s="251" t="s">
        <v>74</v>
      </c>
      <c r="D3" s="252"/>
      <c r="E3" s="252"/>
      <c r="F3" s="252"/>
      <c r="G3" s="253"/>
      <c r="H3" s="100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</row>
    <row r="4" spans="1:85" ht="12.75" outlineLevel="1">
      <c r="A4" s="257"/>
      <c r="B4" s="264"/>
      <c r="C4" s="152" t="s">
        <v>8</v>
      </c>
      <c r="D4" s="10" t="s">
        <v>9</v>
      </c>
      <c r="E4" s="10" t="s">
        <v>10</v>
      </c>
      <c r="F4" s="10" t="s">
        <v>11</v>
      </c>
      <c r="G4" s="153" t="s">
        <v>12</v>
      </c>
      <c r="H4" s="11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</row>
    <row r="5" spans="1:85" s="13" customFormat="1" ht="12.75" outlineLevel="1" thickBot="1">
      <c r="A5" s="94">
        <v>1</v>
      </c>
      <c r="B5" s="93">
        <v>2</v>
      </c>
      <c r="C5" s="154">
        <v>3</v>
      </c>
      <c r="D5" s="155">
        <v>4</v>
      </c>
      <c r="E5" s="156">
        <v>5</v>
      </c>
      <c r="F5" s="155">
        <v>6</v>
      </c>
      <c r="G5" s="157">
        <v>7</v>
      </c>
      <c r="H5" s="101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</row>
    <row r="6" spans="1:85" ht="15.75" outlineLevel="1">
      <c r="A6" s="91" t="s">
        <v>13</v>
      </c>
      <c r="B6" s="92" t="s">
        <v>14</v>
      </c>
      <c r="C6" s="200">
        <f>C11+C12+C7</f>
        <v>33247588.804244544</v>
      </c>
      <c r="D6" s="178">
        <f>'СПБ '!D6+'ЛО '!D6</f>
        <v>28814929.612943612</v>
      </c>
      <c r="E6" s="178">
        <f>'СПБ '!E6+'ЛО '!E6</f>
        <v>5393417.208266214</v>
      </c>
      <c r="F6" s="178">
        <f>'СПБ '!F6+'ЛО '!F6</f>
        <v>24018054.21640169</v>
      </c>
      <c r="G6" s="224">
        <f>'СПБ '!G6+'ЛО '!G6</f>
        <v>11070857.550484464</v>
      </c>
      <c r="H6" s="102"/>
      <c r="I6" s="117"/>
      <c r="J6" s="98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</row>
    <row r="7" spans="1:85" ht="15" outlineLevel="1">
      <c r="A7" s="88"/>
      <c r="B7" s="75" t="s">
        <v>15</v>
      </c>
      <c r="C7" s="181"/>
      <c r="D7" s="178">
        <f>'СПБ '!D7+'ЛО '!D7</f>
        <v>0</v>
      </c>
      <c r="E7" s="178">
        <f>'СПБ '!E7+'ЛО '!E7</f>
        <v>4401344.120425412</v>
      </c>
      <c r="F7" s="178">
        <f>'СПБ '!F7+'ЛО '!F7</f>
        <v>20627566.817727312</v>
      </c>
      <c r="G7" s="224">
        <f>'СПБ '!G7+'ЛО '!G7</f>
        <v>11020758.84569871</v>
      </c>
      <c r="H7" s="102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</row>
    <row r="8" spans="1:85" ht="15" outlineLevel="1">
      <c r="A8" s="88"/>
      <c r="B8" s="76" t="s">
        <v>16</v>
      </c>
      <c r="C8" s="185"/>
      <c r="D8" s="178">
        <f>'СПБ '!D8+'ЛО '!D8</f>
        <v>0</v>
      </c>
      <c r="E8" s="178">
        <f>'СПБ '!E8+'ЛО '!E8</f>
        <v>4401344.120425412</v>
      </c>
      <c r="F8" s="178">
        <f>'СПБ '!F8+'ЛО '!F8</f>
        <v>16191376.033257594</v>
      </c>
      <c r="G8" s="224">
        <f>'СПБ '!G8+'ЛО '!G8</f>
        <v>0</v>
      </c>
      <c r="H8" s="102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</row>
    <row r="9" spans="1:85" ht="15" outlineLevel="1">
      <c r="A9" s="88"/>
      <c r="B9" s="77" t="s">
        <v>17</v>
      </c>
      <c r="C9" s="185"/>
      <c r="D9" s="178">
        <f>'СПБ '!D9+'ЛО '!D9</f>
        <v>0</v>
      </c>
      <c r="E9" s="178">
        <f>'СПБ '!E9+'ЛО '!E9</f>
        <v>0</v>
      </c>
      <c r="F9" s="178">
        <f>'СПБ '!F9+'ЛО '!F9</f>
        <v>4436190.78446972</v>
      </c>
      <c r="G9" s="224">
        <f>'СПБ '!G9+'ЛО '!G9</f>
        <v>0</v>
      </c>
      <c r="H9" s="102"/>
      <c r="I9" s="97"/>
      <c r="J9" s="98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</row>
    <row r="10" spans="1:85" ht="15" outlineLevel="1">
      <c r="A10" s="88"/>
      <c r="B10" s="77" t="s">
        <v>18</v>
      </c>
      <c r="C10" s="185"/>
      <c r="D10" s="178">
        <f>'СПБ '!D10+'ЛО '!D10</f>
        <v>0</v>
      </c>
      <c r="E10" s="178">
        <f>'СПБ '!E10+'ЛО '!E10</f>
        <v>0</v>
      </c>
      <c r="F10" s="178">
        <f>'СПБ '!F10+'ЛО '!F10</f>
        <v>0</v>
      </c>
      <c r="G10" s="224">
        <f>'СПБ '!G10+'ЛО '!G10</f>
        <v>11020758.84569871</v>
      </c>
      <c r="H10" s="102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</row>
    <row r="11" spans="1:85" ht="15" outlineLevel="1">
      <c r="A11" s="88"/>
      <c r="B11" s="75" t="s">
        <v>19</v>
      </c>
      <c r="C11" s="165">
        <f>D11+E11+F11+G11</f>
        <v>12212731.545759998</v>
      </c>
      <c r="D11" s="183">
        <f>'СПБ '!D11+'ЛО '!D11</f>
        <v>9798293.193559999</v>
      </c>
      <c r="E11" s="183">
        <f>'СПБ '!E11+'ЛО '!E11</f>
        <v>433015.897</v>
      </c>
      <c r="F11" s="183">
        <f>'СПБ '!F11+'ЛО '!F11</f>
        <v>1961765.4142000005</v>
      </c>
      <c r="G11" s="184">
        <f>'СПБ '!G11+'ЛО '!G11</f>
        <v>19657.041</v>
      </c>
      <c r="H11" s="102"/>
      <c r="I11" s="97"/>
      <c r="J11" s="98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</row>
    <row r="12" spans="1:85" ht="15" outlineLevel="1">
      <c r="A12" s="88"/>
      <c r="B12" s="78" t="s">
        <v>20</v>
      </c>
      <c r="C12" s="181">
        <f>SUM(D12:G12)</f>
        <v>21034857.258484546</v>
      </c>
      <c r="D12" s="182">
        <f>D13+D14</f>
        <v>19016636.41938362</v>
      </c>
      <c r="E12" s="183">
        <f>E13+E14</f>
        <v>559057.1908408013</v>
      </c>
      <c r="F12" s="183">
        <f>F13+F14</f>
        <v>1428721.9844743733</v>
      </c>
      <c r="G12" s="184">
        <f>G13+G14</f>
        <v>30441.66378575188</v>
      </c>
      <c r="H12" s="102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</row>
    <row r="13" spans="1:85" ht="15" outlineLevel="1">
      <c r="A13" s="88"/>
      <c r="B13" s="79" t="s">
        <v>21</v>
      </c>
      <c r="C13" s="181">
        <f>D13+E13+F13+G13</f>
        <v>20892818.70448455</v>
      </c>
      <c r="D13" s="183">
        <f>'СПБ '!D13+'ЛО '!D13+'СПБ '!D14</f>
        <v>18925908.61238362</v>
      </c>
      <c r="E13" s="183">
        <f>'СПБ '!E13+'ЛО '!E13+'СПБ '!E14</f>
        <v>552425.3248408013</v>
      </c>
      <c r="F13" s="183">
        <f>'СПБ '!F13+'ЛО '!F13+'СПБ '!F14</f>
        <v>1384043.1034743737</v>
      </c>
      <c r="G13" s="183">
        <f>'СПБ '!G13+'ЛО '!G13+'СПБ '!G14</f>
        <v>30441.66378575188</v>
      </c>
      <c r="H13" s="102"/>
      <c r="I13" s="97"/>
      <c r="J13" s="11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</row>
    <row r="14" spans="1:85" ht="26.25" customHeight="1" outlineLevel="1">
      <c r="A14" s="88"/>
      <c r="B14" s="128" t="s">
        <v>58</v>
      </c>
      <c r="C14" s="181">
        <f>D14+E14+F14+G14</f>
        <v>142038.55399999965</v>
      </c>
      <c r="D14" s="182">
        <f>'СПБ '!D15+'ЛО '!D16</f>
        <v>90727.807</v>
      </c>
      <c r="E14" s="183">
        <f>'СПБ '!E15+'ЛО '!E16</f>
        <v>6631.866000000005</v>
      </c>
      <c r="F14" s="183">
        <f>'СПБ '!F15+'ЛО '!F16</f>
        <v>44678.880999999645</v>
      </c>
      <c r="G14" s="201">
        <v>0</v>
      </c>
      <c r="H14" s="102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</row>
    <row r="15" spans="1:85" s="95" customFormat="1" ht="15" outlineLevel="1">
      <c r="A15" s="142" t="s">
        <v>23</v>
      </c>
      <c r="B15" s="124" t="s">
        <v>24</v>
      </c>
      <c r="C15" s="190">
        <f>'СПБ '!C16+'ЛО '!C17</f>
        <v>3677461.6714934697</v>
      </c>
      <c r="D15" s="225">
        <f>'СПБ '!D16+'ЛО '!D17</f>
        <v>735137.7563907027</v>
      </c>
      <c r="E15" s="225">
        <f>'СПБ '!E16+'ЛО '!E17</f>
        <v>157553.57080988705</v>
      </c>
      <c r="F15" s="225">
        <f>'СПБ '!F16+'ЛО '!F17</f>
        <v>1647009.328670551</v>
      </c>
      <c r="G15" s="226">
        <f>'СПБ '!G16+'ЛО '!G17</f>
        <v>1137761.015622329</v>
      </c>
      <c r="H15" s="103"/>
      <c r="I15" s="135"/>
      <c r="J15" s="135"/>
      <c r="K15" s="135"/>
      <c r="L15" s="135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</row>
    <row r="16" spans="1:85" ht="15" outlineLevel="1">
      <c r="A16" s="88"/>
      <c r="B16" s="87" t="s">
        <v>57</v>
      </c>
      <c r="C16" s="190">
        <f>'СПБ '!C17+'ЛО '!C18</f>
        <v>890452.205751073</v>
      </c>
      <c r="D16" s="225">
        <f>'СПБ '!D17+'ЛО '!D18</f>
        <v>25823.624869902807</v>
      </c>
      <c r="E16" s="225">
        <f>'СПБ '!E17+'ЛО '!E18</f>
        <v>15438.748986610468</v>
      </c>
      <c r="F16" s="225">
        <f>'СПБ '!F17+'ЛО '!F18</f>
        <v>460226.3310324257</v>
      </c>
      <c r="G16" s="226">
        <f>'СПБ '!G17+'ЛО '!G18</f>
        <v>388963.50086213404</v>
      </c>
      <c r="H16" s="103"/>
      <c r="I16" s="135"/>
      <c r="J16" s="135"/>
      <c r="K16" s="135"/>
      <c r="L16" s="135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</row>
    <row r="17" spans="1:85" ht="15" outlineLevel="1">
      <c r="A17" s="88"/>
      <c r="B17" s="76" t="s">
        <v>25</v>
      </c>
      <c r="C17" s="196">
        <f>C15/C6*100</f>
        <v>11.060837202798862</v>
      </c>
      <c r="D17" s="197">
        <f>D15/D6*100</f>
        <v>2.551239118975603</v>
      </c>
      <c r="E17" s="197">
        <f>E15/E6*100</f>
        <v>2.9212197893464054</v>
      </c>
      <c r="F17" s="197">
        <f>F15/F6*100</f>
        <v>6.857380343266212</v>
      </c>
      <c r="G17" s="198">
        <f>G15/G6*100</f>
        <v>10.277081160461146</v>
      </c>
      <c r="H17" s="103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</row>
    <row r="18" spans="1:85" ht="15" outlineLevel="1">
      <c r="A18" s="88" t="s">
        <v>26</v>
      </c>
      <c r="B18" s="75" t="s">
        <v>27</v>
      </c>
      <c r="C18" s="181">
        <f>C19</f>
        <v>28679674.927</v>
      </c>
      <c r="D18" s="199">
        <f>D19+D27+D28</f>
        <v>28053968.23168301</v>
      </c>
      <c r="E18" s="199">
        <f>E19+E27+E28</f>
        <v>5220424.88846972</v>
      </c>
      <c r="F18" s="183">
        <f>F19+F27+F28</f>
        <v>21910818.55669871</v>
      </c>
      <c r="G18" s="184">
        <f>G19+G27+G28</f>
        <v>9544133.034</v>
      </c>
      <c r="H18" s="103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</row>
    <row r="19" spans="1:85" ht="16.5" customHeight="1" outlineLevel="1">
      <c r="A19" s="88" t="s">
        <v>28</v>
      </c>
      <c r="B19" s="75" t="s">
        <v>29</v>
      </c>
      <c r="C19" s="191">
        <f>C20+C26+C22</f>
        <v>28679674.927</v>
      </c>
      <c r="D19" s="182">
        <f>D20+D26+D22</f>
        <v>7461248.078</v>
      </c>
      <c r="E19" s="182">
        <f>E20+E26+E22</f>
        <v>784234.104</v>
      </c>
      <c r="F19" s="182">
        <f>F20+F26+F22</f>
        <v>10890059.711000001</v>
      </c>
      <c r="G19" s="203">
        <f>G20+G26+G22</f>
        <v>9544133.034</v>
      </c>
      <c r="H19" s="103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</row>
    <row r="20" spans="1:85" ht="25.5" outlineLevel="1">
      <c r="A20" s="88"/>
      <c r="B20" s="76" t="s">
        <v>30</v>
      </c>
      <c r="C20" s="190">
        <f>D20+E20+F20+G20</f>
        <v>28658430.983400002</v>
      </c>
      <c r="D20" s="188">
        <f>'СПБ '!D21+'ЛО '!D22</f>
        <v>7454992.2134</v>
      </c>
      <c r="E20" s="188">
        <f>'СПБ '!E21+'ЛО '!E22</f>
        <v>784234.104</v>
      </c>
      <c r="F20" s="188">
        <f>'СПБ '!F21+'ЛО '!F22</f>
        <v>10877945.165600002</v>
      </c>
      <c r="G20" s="189">
        <f>'СПБ '!G21+'ЛО '!G22</f>
        <v>9541259.5004</v>
      </c>
      <c r="H20" s="103"/>
      <c r="I20" s="121"/>
      <c r="J20" s="121"/>
      <c r="K20" s="121"/>
      <c r="L20" s="121"/>
      <c r="M20" s="136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</row>
    <row r="21" spans="1:85" ht="39.75" customHeight="1" outlineLevel="1">
      <c r="A21" s="88"/>
      <c r="B21" s="80" t="s">
        <v>31</v>
      </c>
      <c r="C21" s="181"/>
      <c r="D21" s="182"/>
      <c r="E21" s="182"/>
      <c r="F21" s="182"/>
      <c r="G21" s="203"/>
      <c r="H21" s="103"/>
      <c r="I21" s="121"/>
      <c r="J21" s="121"/>
      <c r="K21" s="121"/>
      <c r="L21" s="121"/>
      <c r="M21" s="136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</row>
    <row r="22" spans="1:85" ht="30" customHeight="1" outlineLevel="1">
      <c r="A22" s="88"/>
      <c r="B22" s="76" t="s">
        <v>63</v>
      </c>
      <c r="C22" s="190">
        <f>'СПБ '!C23+'ЛО '!C24</f>
        <v>21243.9436</v>
      </c>
      <c r="D22" s="182">
        <f>'СПБ '!D23+'ЛО '!D24</f>
        <v>6255.864600000001</v>
      </c>
      <c r="E22" s="183">
        <f>'СПБ '!E23+'ЛО '!E24</f>
        <v>0</v>
      </c>
      <c r="F22" s="183">
        <f>'СПБ '!F23+'ЛО '!F24</f>
        <v>12114.545399999999</v>
      </c>
      <c r="G22" s="184">
        <f>'СПБ '!G23+'ЛО '!G24</f>
        <v>2873.5335999999998</v>
      </c>
      <c r="H22" s="103"/>
      <c r="I22" s="121"/>
      <c r="J22" s="121"/>
      <c r="K22" s="121"/>
      <c r="L22" s="121"/>
      <c r="M22" s="13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</row>
    <row r="23" spans="1:85" ht="15.75" customHeight="1" outlineLevel="1">
      <c r="A23" s="88"/>
      <c r="B23" s="76" t="s">
        <v>64</v>
      </c>
      <c r="C23" s="181">
        <f>'СПБ '!C24+'ЛО '!C25</f>
        <v>0</v>
      </c>
      <c r="D23" s="182">
        <f>'СПБ '!D24+'ЛО '!D25</f>
        <v>0</v>
      </c>
      <c r="E23" s="183">
        <f>'СПБ '!E24+'ЛО '!E25</f>
        <v>0</v>
      </c>
      <c r="F23" s="183">
        <f>'СПБ '!F24+'ЛО '!F25</f>
        <v>0</v>
      </c>
      <c r="G23" s="184">
        <f>'СПБ '!G24+'ЛО '!G25</f>
        <v>0</v>
      </c>
      <c r="H23" s="103"/>
      <c r="I23" s="121"/>
      <c r="J23" s="121"/>
      <c r="K23" s="121"/>
      <c r="L23" s="121"/>
      <c r="M23" s="13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5" ht="16.5" customHeight="1" outlineLevel="1">
      <c r="A24" s="88"/>
      <c r="B24" s="76" t="s">
        <v>65</v>
      </c>
      <c r="C24" s="181">
        <f>'СПБ '!C25+'ЛО '!C26</f>
        <v>0</v>
      </c>
      <c r="D24" s="182">
        <f>'СПБ '!D25+'ЛО '!D26</f>
        <v>0</v>
      </c>
      <c r="E24" s="183">
        <f>'СПБ '!E25+'ЛО '!E26</f>
        <v>0</v>
      </c>
      <c r="F24" s="183">
        <f>'СПБ '!F25+'ЛО '!F26</f>
        <v>0</v>
      </c>
      <c r="G24" s="184">
        <f>'СПБ '!G25+'ЛО '!G26</f>
        <v>0</v>
      </c>
      <c r="H24" s="103"/>
      <c r="I24" s="121"/>
      <c r="J24" s="121"/>
      <c r="K24" s="121"/>
      <c r="L24" s="121"/>
      <c r="M24" s="13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</row>
    <row r="25" spans="1:85" ht="25.5" outlineLevel="1">
      <c r="A25" s="88"/>
      <c r="B25" s="76" t="s">
        <v>33</v>
      </c>
      <c r="C25" s="181"/>
      <c r="D25" s="182"/>
      <c r="E25" s="183"/>
      <c r="F25" s="183"/>
      <c r="G25" s="184"/>
      <c r="H25" s="103"/>
      <c r="I25" s="121"/>
      <c r="J25" s="121"/>
      <c r="K25" s="121"/>
      <c r="L25" s="121"/>
      <c r="M25" s="136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</row>
    <row r="26" spans="1:85" ht="25.5" outlineLevel="1">
      <c r="A26" s="88"/>
      <c r="B26" s="81" t="s">
        <v>34</v>
      </c>
      <c r="C26" s="190">
        <f>D26+E26+F26+G26</f>
        <v>0</v>
      </c>
      <c r="D26" s="188">
        <f>'СПБ '!D27+'ЛО '!D28</f>
        <v>0</v>
      </c>
      <c r="E26" s="188">
        <f>'СПБ '!E27+'ЛО '!E28</f>
        <v>0</v>
      </c>
      <c r="F26" s="188">
        <f>'СПБ '!F27+'ЛО '!F28</f>
        <v>0</v>
      </c>
      <c r="G26" s="189">
        <f>'СПБ '!G27+'ЛО '!G28</f>
        <v>0</v>
      </c>
      <c r="H26" s="103"/>
      <c r="I26" s="121"/>
      <c r="J26" s="121"/>
      <c r="K26" s="121"/>
      <c r="L26" s="121"/>
      <c r="M26" s="13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</row>
    <row r="27" spans="1:85" ht="15" outlineLevel="1">
      <c r="A27" s="88" t="s">
        <v>35</v>
      </c>
      <c r="B27" s="75" t="s">
        <v>36</v>
      </c>
      <c r="C27" s="181"/>
      <c r="D27" s="182"/>
      <c r="E27" s="183"/>
      <c r="F27" s="183"/>
      <c r="G27" s="184"/>
      <c r="H27" s="103"/>
      <c r="I27" s="121"/>
      <c r="J27" s="121"/>
      <c r="K27" s="121"/>
      <c r="L27" s="121"/>
      <c r="M27" s="136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</row>
    <row r="28" spans="1:85" ht="15" outlineLevel="1">
      <c r="A28" s="89" t="s">
        <v>37</v>
      </c>
      <c r="B28" s="75" t="s">
        <v>38</v>
      </c>
      <c r="C28" s="181"/>
      <c r="D28" s="182">
        <f>D6-D15-D19-D16</f>
        <v>20592720.15368301</v>
      </c>
      <c r="E28" s="183">
        <f>SUM(E29:E31)</f>
        <v>4436190.78446972</v>
      </c>
      <c r="F28" s="183">
        <f>SUM(F29:F31)</f>
        <v>11020758.84569871</v>
      </c>
      <c r="G28" s="184">
        <f>SUM(G29:G31)</f>
        <v>0</v>
      </c>
      <c r="H28" s="103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</row>
    <row r="29" spans="1:85" ht="15" outlineLevel="1">
      <c r="A29" s="89"/>
      <c r="B29" s="76" t="s">
        <v>39</v>
      </c>
      <c r="C29" s="185"/>
      <c r="D29" s="182">
        <f>E8</f>
        <v>4401344.120425412</v>
      </c>
      <c r="E29" s="183"/>
      <c r="F29" s="183"/>
      <c r="G29" s="184"/>
      <c r="H29" s="103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</row>
    <row r="30" spans="1:85" ht="15" outlineLevel="1">
      <c r="A30" s="89"/>
      <c r="B30" s="77" t="s">
        <v>40</v>
      </c>
      <c r="C30" s="185"/>
      <c r="D30" s="182">
        <f>F8</f>
        <v>16191376.033257594</v>
      </c>
      <c r="E30" s="183">
        <f>F9</f>
        <v>4436190.78446972</v>
      </c>
      <c r="F30" s="183"/>
      <c r="G30" s="184"/>
      <c r="H30" s="103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</row>
    <row r="31" spans="1:85" ht="15.75" outlineLevel="1" thickBot="1">
      <c r="A31" s="90"/>
      <c r="B31" s="82" t="s">
        <v>41</v>
      </c>
      <c r="C31" s="192"/>
      <c r="D31" s="193"/>
      <c r="E31" s="194"/>
      <c r="F31" s="194">
        <f>G7</f>
        <v>11020758.84569871</v>
      </c>
      <c r="G31" s="195"/>
      <c r="H31" s="103"/>
      <c r="I31" s="98"/>
      <c r="J31" s="98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</row>
    <row r="32" spans="1:85" s="74" customFormat="1" ht="15">
      <c r="A32" s="84"/>
      <c r="B32" s="85"/>
      <c r="C32" s="86"/>
      <c r="D32" s="86"/>
      <c r="E32" s="86"/>
      <c r="F32" s="86"/>
      <c r="G32" s="86"/>
      <c r="H32" s="103"/>
      <c r="I32" s="118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</row>
    <row r="33" spans="1:85" s="74" customFormat="1" ht="15">
      <c r="A33" s="84"/>
      <c r="B33" s="85"/>
      <c r="C33" s="120"/>
      <c r="D33" s="120"/>
      <c r="E33" s="120"/>
      <c r="F33" s="120"/>
      <c r="G33" s="120"/>
      <c r="H33" s="103"/>
      <c r="I33" s="118"/>
      <c r="J33" s="118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</row>
    <row r="34" spans="1:85" s="74" customFormat="1" ht="21" customHeight="1" thickBot="1">
      <c r="A34" s="265"/>
      <c r="B34" s="266"/>
      <c r="C34" s="122"/>
      <c r="D34" s="122"/>
      <c r="E34" s="122"/>
      <c r="F34" s="122"/>
      <c r="G34" s="104" t="s">
        <v>62</v>
      </c>
      <c r="H34" s="103"/>
      <c r="I34" s="118"/>
      <c r="J34" s="118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</row>
    <row r="35" spans="1:10" s="74" customFormat="1" ht="15" outlineLevel="1">
      <c r="A35" s="256" t="s">
        <v>4</v>
      </c>
      <c r="B35" s="263" t="s">
        <v>5</v>
      </c>
      <c r="C35" s="251" t="s">
        <v>75</v>
      </c>
      <c r="D35" s="252"/>
      <c r="E35" s="252"/>
      <c r="F35" s="252"/>
      <c r="G35" s="253"/>
      <c r="H35" s="103"/>
      <c r="I35" s="83"/>
      <c r="J35" s="83"/>
    </row>
    <row r="36" spans="1:10" s="74" customFormat="1" ht="15" outlineLevel="1">
      <c r="A36" s="257"/>
      <c r="B36" s="264"/>
      <c r="C36" s="152" t="s">
        <v>8</v>
      </c>
      <c r="D36" s="10" t="s">
        <v>9</v>
      </c>
      <c r="E36" s="10" t="s">
        <v>10</v>
      </c>
      <c r="F36" s="10" t="s">
        <v>11</v>
      </c>
      <c r="G36" s="153" t="s">
        <v>12</v>
      </c>
      <c r="H36" s="103"/>
      <c r="I36" s="83"/>
      <c r="J36" s="83"/>
    </row>
    <row r="37" spans="1:10" s="74" customFormat="1" ht="15.75" outlineLevel="1" thickBot="1">
      <c r="A37" s="94">
        <v>1</v>
      </c>
      <c r="B37" s="93">
        <v>2</v>
      </c>
      <c r="C37" s="154">
        <v>3</v>
      </c>
      <c r="D37" s="155">
        <v>4</v>
      </c>
      <c r="E37" s="156">
        <v>5</v>
      </c>
      <c r="F37" s="155">
        <v>6</v>
      </c>
      <c r="G37" s="157">
        <v>7</v>
      </c>
      <c r="H37" s="103"/>
      <c r="I37" s="83"/>
      <c r="J37" s="83"/>
    </row>
    <row r="38" spans="1:12" s="74" customFormat="1" ht="15" outlineLevel="1">
      <c r="A38" s="91" t="s">
        <v>13</v>
      </c>
      <c r="B38" s="92" t="s">
        <v>14</v>
      </c>
      <c r="C38" s="200">
        <f>C43+C44+C39</f>
        <v>4917.290924770876</v>
      </c>
      <c r="D38" s="179">
        <f>'СПБ '!D40+'ЛО '!D41</f>
        <v>4345.540488252053</v>
      </c>
      <c r="E38" s="179">
        <f>'СПБ '!E40+'ЛО '!E41</f>
        <v>688.0992205348074</v>
      </c>
      <c r="F38" s="179">
        <f>'СПБ '!F40+'ЛО '!F41</f>
        <v>3592.731173604371</v>
      </c>
      <c r="G38" s="180">
        <f>'СПБ '!G40+'ЛО '!G41</f>
        <v>1698.3442124629883</v>
      </c>
      <c r="H38" s="103"/>
      <c r="I38" s="118"/>
      <c r="J38" s="118"/>
      <c r="K38" s="119"/>
      <c r="L38" s="119"/>
    </row>
    <row r="39" spans="1:12" s="74" customFormat="1" ht="15" outlineLevel="1">
      <c r="A39" s="88"/>
      <c r="B39" s="75" t="s">
        <v>15</v>
      </c>
      <c r="C39" s="181"/>
      <c r="D39" s="179">
        <f>'СПБ '!D41+'ЛО '!D42</f>
        <v>0</v>
      </c>
      <c r="E39" s="179">
        <f>'СПБ '!E41+'ЛО '!E42</f>
        <v>548.1864670734489</v>
      </c>
      <c r="F39" s="179">
        <f>'СПБ '!F41+'ЛО '!F42</f>
        <v>3177.681899141894</v>
      </c>
      <c r="G39" s="180">
        <f>'СПБ '!G41+'ЛО '!G42</f>
        <v>1681.5558038680017</v>
      </c>
      <c r="H39" s="103"/>
      <c r="I39" s="118"/>
      <c r="J39" s="118"/>
      <c r="K39" s="119"/>
      <c r="L39" s="119"/>
    </row>
    <row r="40" spans="1:12" s="74" customFormat="1" ht="15" outlineLevel="1">
      <c r="A40" s="88"/>
      <c r="B40" s="76" t="s">
        <v>16</v>
      </c>
      <c r="C40" s="185"/>
      <c r="D40" s="179">
        <f>'СПБ '!D42+'ЛО '!D43</f>
        <v>0</v>
      </c>
      <c r="E40" s="179">
        <f>'СПБ '!E42+'ЛО '!E43</f>
        <v>548.1864670734489</v>
      </c>
      <c r="F40" s="179">
        <f>'СПБ '!F42+'ЛО '!F43</f>
        <v>2630.7408670595883</v>
      </c>
      <c r="G40" s="180">
        <f>'СПБ '!G42+'ЛО '!G43</f>
        <v>0</v>
      </c>
      <c r="H40" s="103"/>
      <c r="I40" s="118"/>
      <c r="J40" s="118"/>
      <c r="K40" s="119"/>
      <c r="L40" s="119"/>
    </row>
    <row r="41" spans="1:12" s="74" customFormat="1" ht="15" outlineLevel="1">
      <c r="A41" s="88"/>
      <c r="B41" s="77" t="s">
        <v>17</v>
      </c>
      <c r="C41" s="185"/>
      <c r="D41" s="179">
        <f>'СПБ '!D43+'ЛО '!D44</f>
        <v>0</v>
      </c>
      <c r="E41" s="179">
        <f>'СПБ '!E43+'ЛО '!E44</f>
        <v>0</v>
      </c>
      <c r="F41" s="179">
        <f>'СПБ '!F43+'ЛО '!F44</f>
        <v>546.9410320823059</v>
      </c>
      <c r="G41" s="180">
        <f>'СПБ '!G43+'ЛО '!G44</f>
        <v>0</v>
      </c>
      <c r="H41" s="103"/>
      <c r="I41" s="118"/>
      <c r="J41" s="118"/>
      <c r="K41" s="119"/>
      <c r="L41" s="119"/>
    </row>
    <row r="42" spans="1:12" s="74" customFormat="1" ht="15" outlineLevel="1">
      <c r="A42" s="88"/>
      <c r="B42" s="77" t="s">
        <v>18</v>
      </c>
      <c r="C42" s="185"/>
      <c r="D42" s="179">
        <f>'СПБ '!D44+'ЛО '!D45</f>
        <v>0</v>
      </c>
      <c r="E42" s="179">
        <f>'СПБ '!E44+'ЛО '!E45</f>
        <v>0</v>
      </c>
      <c r="F42" s="179">
        <f>'СПБ '!F44+'ЛО '!F45</f>
        <v>0</v>
      </c>
      <c r="G42" s="180">
        <f>'СПБ '!G44+'ЛО '!G45</f>
        <v>1681.5558038680017</v>
      </c>
      <c r="H42" s="103"/>
      <c r="I42" s="118"/>
      <c r="J42" s="118"/>
      <c r="K42" s="119"/>
      <c r="L42" s="119"/>
    </row>
    <row r="43" spans="1:12" s="74" customFormat="1" ht="15" outlineLevel="1">
      <c r="A43" s="88"/>
      <c r="B43" s="75" t="s">
        <v>19</v>
      </c>
      <c r="C43" s="165">
        <f>D43+E43+F43+G43</f>
        <v>2192.2876019888954</v>
      </c>
      <c r="D43" s="183">
        <f>'СПБ '!D45+'ЛО '!D46</f>
        <v>1885.4942553492046</v>
      </c>
      <c r="E43" s="183">
        <f>'СПБ '!E45+'ЛО '!E46</f>
        <v>72.81025597581119</v>
      </c>
      <c r="F43" s="183">
        <f>'СПБ '!F45+'ЛО '!F46</f>
        <v>232.67342838410934</v>
      </c>
      <c r="G43" s="184">
        <f>'СПБ '!G45+'ЛО '!G46</f>
        <v>1.3096622797703188</v>
      </c>
      <c r="H43" s="103"/>
      <c r="I43" s="132"/>
      <c r="J43" s="132"/>
      <c r="K43" s="227"/>
      <c r="L43" s="227"/>
    </row>
    <row r="44" spans="1:12" s="74" customFormat="1" ht="15" outlineLevel="1">
      <c r="A44" s="88"/>
      <c r="B44" s="78" t="s">
        <v>20</v>
      </c>
      <c r="C44" s="181">
        <f>SUM(D44:G44)</f>
        <v>2725.00332278198</v>
      </c>
      <c r="D44" s="182">
        <f>D45+D46</f>
        <v>2460.0462329028483</v>
      </c>
      <c r="E44" s="183">
        <f>E45+E46</f>
        <v>67.10249748554735</v>
      </c>
      <c r="F44" s="183">
        <f>F45+F46</f>
        <v>182.3758460783677</v>
      </c>
      <c r="G44" s="184">
        <f>G45+G46</f>
        <v>15.478746315216421</v>
      </c>
      <c r="H44" s="103"/>
      <c r="I44" s="118"/>
      <c r="J44" s="118"/>
      <c r="K44" s="119"/>
      <c r="L44" s="119"/>
    </row>
    <row r="45" spans="1:12" s="74" customFormat="1" ht="15" outlineLevel="1">
      <c r="A45" s="88"/>
      <c r="B45" s="79" t="s">
        <v>21</v>
      </c>
      <c r="C45" s="181">
        <f>D45+E45+F45+G45</f>
        <v>2704.9401624838815</v>
      </c>
      <c r="D45" s="182">
        <f>'СПБ '!D47+'ЛО '!D48</f>
        <v>2460.0462329028483</v>
      </c>
      <c r="E45" s="182">
        <f>'СПБ '!E47+'ЛО '!E48</f>
        <v>67.09147372675032</v>
      </c>
      <c r="F45" s="182">
        <f>'СПБ '!F47+'ЛО '!F48</f>
        <v>162.32370953906636</v>
      </c>
      <c r="G45" s="203">
        <f>'СПБ '!G47+'ЛО '!G48</f>
        <v>15.478746315216421</v>
      </c>
      <c r="H45" s="103"/>
      <c r="I45" s="118"/>
      <c r="J45" s="118"/>
      <c r="K45" s="119"/>
      <c r="L45" s="119"/>
    </row>
    <row r="46" spans="1:12" s="74" customFormat="1" ht="15" outlineLevel="1">
      <c r="A46" s="142"/>
      <c r="B46" s="128" t="s">
        <v>58</v>
      </c>
      <c r="C46" s="181">
        <f>D46+E46+F46+G46</f>
        <v>20.06316029809836</v>
      </c>
      <c r="D46" s="182">
        <f>'СПБ '!D48+'ЛО '!D51</f>
        <v>0</v>
      </c>
      <c r="E46" s="182">
        <f>'СПБ '!E48+'ЛО '!E51</f>
        <v>0.011023758797025635</v>
      </c>
      <c r="F46" s="182">
        <f>'СПБ '!F48+'ЛО '!F51</f>
        <v>20.052136539301333</v>
      </c>
      <c r="G46" s="203">
        <f>'СПБ '!G48+'ЛО '!G51</f>
        <v>0</v>
      </c>
      <c r="H46" s="103"/>
      <c r="I46" s="118"/>
      <c r="J46" s="132"/>
      <c r="K46" s="227"/>
      <c r="L46" s="119"/>
    </row>
    <row r="47" spans="1:12" s="74" customFormat="1" ht="15" outlineLevel="1">
      <c r="A47" s="142" t="s">
        <v>23</v>
      </c>
      <c r="B47" s="124" t="s">
        <v>24</v>
      </c>
      <c r="C47" s="190">
        <f>SUM(D47:G47)</f>
        <v>536.6503304279049</v>
      </c>
      <c r="D47" s="225">
        <f>'СПБ '!D49+'ЛО '!D52</f>
        <v>88.14150546415587</v>
      </c>
      <c r="E47" s="225">
        <f>'СПБ '!E49+'ЛО '!E52</f>
        <v>24.78960788736856</v>
      </c>
      <c r="F47" s="225">
        <f>'СПБ '!F49+'ЛО '!F52</f>
        <v>205.163141387844</v>
      </c>
      <c r="G47" s="226">
        <f>'СПБ '!G49+'ЛО '!G52</f>
        <v>218.5560756885364</v>
      </c>
      <c r="H47" s="103"/>
      <c r="I47" s="132"/>
      <c r="J47" s="132"/>
      <c r="K47" s="227"/>
      <c r="L47" s="227"/>
    </row>
    <row r="48" spans="1:12" s="74" customFormat="1" ht="15" outlineLevel="1">
      <c r="A48" s="142"/>
      <c r="B48" s="145" t="s">
        <v>57</v>
      </c>
      <c r="C48" s="190">
        <f>SUM(D48:G48)</f>
        <v>152.26651638047102</v>
      </c>
      <c r="D48" s="225">
        <f>'СПБ '!D50+'ЛО '!D53</f>
        <v>4.381689400576873</v>
      </c>
      <c r="E48" s="225">
        <f>'СПБ '!E50+'ЛО '!E53</f>
        <v>2.619610101276857</v>
      </c>
      <c r="F48" s="225">
        <f>'СПБ '!F50+'ЛО '!F53</f>
        <v>79.26682948760268</v>
      </c>
      <c r="G48" s="226">
        <f>'СПБ '!G50+'ЛО '!G53</f>
        <v>65.9983873910146</v>
      </c>
      <c r="H48" s="103"/>
      <c r="I48" s="132"/>
      <c r="J48" s="132"/>
      <c r="K48" s="227"/>
      <c r="L48" s="227"/>
    </row>
    <row r="49" spans="1:12" s="74" customFormat="1" ht="15" outlineLevel="1">
      <c r="A49" s="142"/>
      <c r="B49" s="125" t="s">
        <v>25</v>
      </c>
      <c r="C49" s="196">
        <f>C47/C38*100</f>
        <v>10.913536307655225</v>
      </c>
      <c r="D49" s="197">
        <f>D47/D38*100</f>
        <v>2.02832088902271</v>
      </c>
      <c r="E49" s="197">
        <f>E47/E38*100</f>
        <v>3.602621126078515</v>
      </c>
      <c r="F49" s="197">
        <f>F47/F38*100</f>
        <v>5.710506338330239</v>
      </c>
      <c r="G49" s="198">
        <f>G47/G38*100</f>
        <v>12.86877383775931</v>
      </c>
      <c r="H49" s="103"/>
      <c r="I49" s="118"/>
      <c r="J49" s="118"/>
      <c r="K49" s="119"/>
      <c r="L49" s="119"/>
    </row>
    <row r="50" spans="1:12" s="74" customFormat="1" ht="15" outlineLevel="1">
      <c r="A50" s="142" t="s">
        <v>26</v>
      </c>
      <c r="B50" s="124" t="s">
        <v>27</v>
      </c>
      <c r="C50" s="181">
        <f>C51</f>
        <v>4228.3740779624995</v>
      </c>
      <c r="D50" s="199">
        <f>'СПБ '!D52+'ЛО '!D55</f>
        <v>4253.01729338732</v>
      </c>
      <c r="E50" s="199">
        <f>'СПБ '!E52+'ЛО '!E55</f>
        <v>660.6900025461622</v>
      </c>
      <c r="F50" s="183">
        <f>'СПБ '!F52+'ЛО '!F55</f>
        <v>3308.301202728924</v>
      </c>
      <c r="G50" s="184">
        <f>'СПБ '!G52+'ЛО '!G55</f>
        <v>1413.7897493834375</v>
      </c>
      <c r="H50" s="103"/>
      <c r="I50" s="118"/>
      <c r="J50" s="118"/>
      <c r="K50" s="119"/>
      <c r="L50" s="119"/>
    </row>
    <row r="51" spans="1:12" s="74" customFormat="1" ht="15" outlineLevel="1">
      <c r="A51" s="142" t="s">
        <v>28</v>
      </c>
      <c r="B51" s="124" t="s">
        <v>29</v>
      </c>
      <c r="C51" s="191">
        <f>C52+C58+C54</f>
        <v>4228.3740779624995</v>
      </c>
      <c r="D51" s="182">
        <f>'СПБ '!D53+'ЛО '!D56</f>
        <v>1074.0899592542835</v>
      </c>
      <c r="E51" s="182">
        <f>'СПБ '!E53+'ЛО '!E56</f>
        <v>113.7489704638563</v>
      </c>
      <c r="F51" s="182">
        <f>'СПБ '!F53+'ЛО '!F56</f>
        <v>1626.7453988609227</v>
      </c>
      <c r="G51" s="203">
        <f>'СПБ '!G53+'ЛО '!G56</f>
        <v>1413.7897493834375</v>
      </c>
      <c r="H51" s="103"/>
      <c r="I51" s="118"/>
      <c r="J51" s="118"/>
      <c r="K51" s="119"/>
      <c r="L51" s="119"/>
    </row>
    <row r="52" spans="1:12" s="74" customFormat="1" ht="25.5" outlineLevel="1">
      <c r="A52" s="142"/>
      <c r="B52" s="125" t="s">
        <v>30</v>
      </c>
      <c r="C52" s="190">
        <f>D52+E52+F52+G52</f>
        <v>4224.5115427625</v>
      </c>
      <c r="D52" s="188">
        <f>'СПБ '!D54+'ЛО '!D57</f>
        <v>1072.9525293270108</v>
      </c>
      <c r="E52" s="188">
        <f>'СПБ '!E54+'ЛО '!E57</f>
        <v>113.7489704638563</v>
      </c>
      <c r="F52" s="188">
        <f>'СПБ '!F54+'ЛО '!F57</f>
        <v>1624.5427542427408</v>
      </c>
      <c r="G52" s="189">
        <f>'СПБ '!G54+'ЛО '!G57</f>
        <v>1413.267288728892</v>
      </c>
      <c r="H52" s="103"/>
      <c r="I52" s="228"/>
      <c r="J52" s="228"/>
      <c r="K52" s="228"/>
      <c r="L52" s="228"/>
    </row>
    <row r="53" spans="1:12" s="74" customFormat="1" ht="38.25" outlineLevel="1">
      <c r="A53" s="142"/>
      <c r="B53" s="129" t="s">
        <v>31</v>
      </c>
      <c r="C53" s="181"/>
      <c r="D53" s="182"/>
      <c r="E53" s="182"/>
      <c r="F53" s="182"/>
      <c r="G53" s="203"/>
      <c r="H53" s="103"/>
      <c r="I53" s="118"/>
      <c r="J53" s="118"/>
      <c r="K53" s="119"/>
      <c r="L53" s="119"/>
    </row>
    <row r="54" spans="1:12" s="74" customFormat="1" ht="25.5" outlineLevel="1">
      <c r="A54" s="142"/>
      <c r="B54" s="125" t="s">
        <v>63</v>
      </c>
      <c r="C54" s="190">
        <f>'СПБ '!C56+'ЛО '!C59</f>
        <v>3.8625352</v>
      </c>
      <c r="D54" s="182">
        <f>'СПБ '!D56+'ЛО '!D59</f>
        <v>1.1374299272727275</v>
      </c>
      <c r="E54" s="183">
        <f>'СПБ '!E56+'ЛО '!E59</f>
        <v>0</v>
      </c>
      <c r="F54" s="183">
        <f>'СПБ '!F56+'ЛО '!F59</f>
        <v>2.202644618181818</v>
      </c>
      <c r="G54" s="184">
        <f>'СПБ '!G56+'ЛО '!G59</f>
        <v>0.5224606545454544</v>
      </c>
      <c r="H54" s="103"/>
      <c r="I54" s="118"/>
      <c r="J54" s="118"/>
      <c r="K54" s="119"/>
      <c r="L54" s="119"/>
    </row>
    <row r="55" spans="1:12" s="74" customFormat="1" ht="15" outlineLevel="1">
      <c r="A55" s="142"/>
      <c r="B55" s="125" t="s">
        <v>64</v>
      </c>
      <c r="C55" s="181">
        <f>'СПБ '!C57+'ЛО '!C60</f>
        <v>0</v>
      </c>
      <c r="D55" s="182">
        <f>'СПБ '!D57+'ЛО '!D60</f>
        <v>0</v>
      </c>
      <c r="E55" s="183">
        <f>'СПБ '!E57+'ЛО '!E60</f>
        <v>0</v>
      </c>
      <c r="F55" s="183">
        <f>'СПБ '!F57+'ЛО '!F60</f>
        <v>0</v>
      </c>
      <c r="G55" s="184">
        <f>'СПБ '!G57+'ЛО '!G60</f>
        <v>0</v>
      </c>
      <c r="H55" s="120"/>
      <c r="I55" s="118"/>
      <c r="J55" s="118"/>
      <c r="K55" s="119"/>
      <c r="L55" s="119"/>
    </row>
    <row r="56" spans="1:12" s="74" customFormat="1" ht="15" outlineLevel="1">
      <c r="A56" s="142"/>
      <c r="B56" s="125" t="s">
        <v>65</v>
      </c>
      <c r="C56" s="181">
        <f>'СПБ '!C58+'ЛО '!C61</f>
        <v>0</v>
      </c>
      <c r="D56" s="182">
        <f>'СПБ '!D58+'ЛО '!D61</f>
        <v>0</v>
      </c>
      <c r="E56" s="183">
        <f>'СПБ '!E58+'ЛО '!E61</f>
        <v>0</v>
      </c>
      <c r="F56" s="183">
        <f>'СПБ '!F58+'ЛО '!F61</f>
        <v>0</v>
      </c>
      <c r="G56" s="184">
        <f>'СПБ '!G58+'ЛО '!G61</f>
        <v>0</v>
      </c>
      <c r="H56" s="120"/>
      <c r="I56" s="118"/>
      <c r="J56" s="118"/>
      <c r="K56" s="119"/>
      <c r="L56" s="119"/>
    </row>
    <row r="57" spans="1:12" s="74" customFormat="1" ht="25.5" outlineLevel="1">
      <c r="A57" s="142"/>
      <c r="B57" s="125" t="s">
        <v>33</v>
      </c>
      <c r="C57" s="181"/>
      <c r="D57" s="182"/>
      <c r="E57" s="183"/>
      <c r="F57" s="183"/>
      <c r="G57" s="184"/>
      <c r="H57" s="120"/>
      <c r="I57" s="118"/>
      <c r="J57" s="118"/>
      <c r="K57" s="119"/>
      <c r="L57" s="119"/>
    </row>
    <row r="58" spans="1:12" s="74" customFormat="1" ht="25.5" outlineLevel="1">
      <c r="A58" s="88"/>
      <c r="B58" s="81" t="s">
        <v>34</v>
      </c>
      <c r="C58" s="190">
        <f>D58+E58+F58+G58</f>
        <v>0</v>
      </c>
      <c r="D58" s="188">
        <f>'СПБ '!D60+'ЛО '!D63</f>
        <v>0</v>
      </c>
      <c r="E58" s="188">
        <f>'СПБ '!E60+'ЛО '!E63</f>
        <v>0</v>
      </c>
      <c r="F58" s="188">
        <f>'СПБ '!F60+'ЛО '!F63</f>
        <v>0</v>
      </c>
      <c r="G58" s="189">
        <f>'СПБ '!G60+'ЛО '!G63</f>
        <v>0</v>
      </c>
      <c r="H58" s="132"/>
      <c r="I58" s="118"/>
      <c r="J58" s="118"/>
      <c r="K58" s="118"/>
      <c r="L58" s="118"/>
    </row>
    <row r="59" spans="1:12" s="74" customFormat="1" ht="15" outlineLevel="1">
      <c r="A59" s="88" t="s">
        <v>35</v>
      </c>
      <c r="B59" s="75" t="s">
        <v>36</v>
      </c>
      <c r="C59" s="181"/>
      <c r="D59" s="182"/>
      <c r="E59" s="183"/>
      <c r="F59" s="183"/>
      <c r="G59" s="184"/>
      <c r="H59" s="120"/>
      <c r="I59" s="118"/>
      <c r="J59" s="118"/>
      <c r="K59" s="119"/>
      <c r="L59" s="119"/>
    </row>
    <row r="60" spans="1:12" s="74" customFormat="1" ht="15" outlineLevel="1">
      <c r="A60" s="89" t="s">
        <v>37</v>
      </c>
      <c r="B60" s="75" t="s">
        <v>38</v>
      </c>
      <c r="C60" s="181"/>
      <c r="D60" s="182">
        <f>D38-D47-D51-D48</f>
        <v>3178.927334133037</v>
      </c>
      <c r="E60" s="183">
        <f>SUM(E61:E63)</f>
        <v>546.9410320823059</v>
      </c>
      <c r="F60" s="183">
        <f>SUM(F61:F63)</f>
        <v>1681.5558038680017</v>
      </c>
      <c r="G60" s="184">
        <f>SUM(G61:G63)</f>
        <v>0</v>
      </c>
      <c r="H60" s="120"/>
      <c r="I60" s="118"/>
      <c r="J60" s="118"/>
      <c r="K60" s="119"/>
      <c r="L60" s="119"/>
    </row>
    <row r="61" spans="1:12" s="74" customFormat="1" ht="15" outlineLevel="1">
      <c r="A61" s="89"/>
      <c r="B61" s="76" t="s">
        <v>39</v>
      </c>
      <c r="C61" s="185"/>
      <c r="D61" s="182">
        <f>E40</f>
        <v>548.1864670734489</v>
      </c>
      <c r="E61" s="183"/>
      <c r="F61" s="183"/>
      <c r="G61" s="184"/>
      <c r="H61" s="120"/>
      <c r="I61" s="118"/>
      <c r="J61" s="118"/>
      <c r="K61" s="119"/>
      <c r="L61" s="119"/>
    </row>
    <row r="62" spans="1:12" s="74" customFormat="1" ht="15" outlineLevel="1">
      <c r="A62" s="89"/>
      <c r="B62" s="77" t="s">
        <v>40</v>
      </c>
      <c r="C62" s="185"/>
      <c r="D62" s="182">
        <f>F40</f>
        <v>2630.7408670595883</v>
      </c>
      <c r="E62" s="183">
        <f>F41</f>
        <v>546.9410320823059</v>
      </c>
      <c r="F62" s="183"/>
      <c r="G62" s="184"/>
      <c r="H62" s="120"/>
      <c r="I62" s="118"/>
      <c r="J62" s="118"/>
      <c r="K62" s="119"/>
      <c r="L62" s="119"/>
    </row>
    <row r="63" spans="1:12" s="74" customFormat="1" ht="15.75" outlineLevel="1" thickBot="1">
      <c r="A63" s="90"/>
      <c r="B63" s="82" t="s">
        <v>41</v>
      </c>
      <c r="C63" s="192"/>
      <c r="D63" s="193"/>
      <c r="E63" s="194"/>
      <c r="F63" s="194">
        <f>G39</f>
        <v>1681.5558038680017</v>
      </c>
      <c r="G63" s="195"/>
      <c r="H63" s="120"/>
      <c r="I63" s="118"/>
      <c r="J63" s="118"/>
      <c r="K63" s="119"/>
      <c r="L63" s="119"/>
    </row>
    <row r="64" spans="1:12" s="74" customFormat="1" ht="12.75">
      <c r="A64" s="84"/>
      <c r="B64" s="85"/>
      <c r="C64" s="86"/>
      <c r="D64" s="86"/>
      <c r="E64" s="86"/>
      <c r="F64" s="86"/>
      <c r="G64" s="86"/>
      <c r="H64" s="120"/>
      <c r="I64" s="118"/>
      <c r="J64" s="118"/>
      <c r="K64" s="119"/>
      <c r="L64" s="119"/>
    </row>
    <row r="65" spans="1:10" s="74" customFormat="1" ht="12.75">
      <c r="A65" s="84"/>
      <c r="B65" s="85"/>
      <c r="C65" s="86"/>
      <c r="D65" s="86"/>
      <c r="E65" s="86"/>
      <c r="F65" s="86"/>
      <c r="G65" s="86"/>
      <c r="H65" s="86"/>
      <c r="I65" s="83"/>
      <c r="J65" s="83"/>
    </row>
    <row r="66" spans="2:10" ht="12.75">
      <c r="B66" s="69"/>
      <c r="C66" s="71"/>
      <c r="D66" s="71"/>
      <c r="E66" s="70"/>
      <c r="F66" s="70"/>
      <c r="G66" s="70"/>
      <c r="H66" s="70"/>
      <c r="I66" s="71"/>
      <c r="J66" s="71"/>
    </row>
    <row r="67" spans="2:10" ht="12.75">
      <c r="B67" s="69"/>
      <c r="C67" s="71"/>
      <c r="D67" s="71"/>
      <c r="E67" s="70"/>
      <c r="F67" s="70"/>
      <c r="G67" s="70"/>
      <c r="H67" s="70"/>
      <c r="I67" s="71"/>
      <c r="J67" s="71"/>
    </row>
    <row r="68" spans="2:10" ht="12.75">
      <c r="B68" s="69"/>
      <c r="C68" s="71"/>
      <c r="D68" s="71"/>
      <c r="E68" s="70"/>
      <c r="F68" s="70"/>
      <c r="G68" s="70"/>
      <c r="H68" s="70"/>
      <c r="I68" s="71"/>
      <c r="J68" s="71"/>
    </row>
    <row r="69" spans="2:10" ht="12.75">
      <c r="B69" s="69"/>
      <c r="C69" s="71"/>
      <c r="D69" s="71"/>
      <c r="E69" s="70"/>
      <c r="F69" s="70"/>
      <c r="G69" s="70"/>
      <c r="H69" s="70"/>
      <c r="I69" s="71"/>
      <c r="J69" s="71"/>
    </row>
    <row r="70" spans="2:10" ht="12.75">
      <c r="B70" s="69"/>
      <c r="C70" s="71"/>
      <c r="D70" s="71"/>
      <c r="E70" s="70"/>
      <c r="F70" s="70"/>
      <c r="G70" s="70"/>
      <c r="H70" s="70"/>
      <c r="I70" s="71"/>
      <c r="J70" s="71"/>
    </row>
    <row r="71" spans="2:10" ht="12.75">
      <c r="B71" s="69"/>
      <c r="C71" s="71"/>
      <c r="D71" s="71"/>
      <c r="E71" s="70"/>
      <c r="F71" s="70"/>
      <c r="G71" s="70"/>
      <c r="H71" s="70"/>
      <c r="I71" s="71"/>
      <c r="J71" s="71"/>
    </row>
    <row r="72" spans="2:10" ht="12.75">
      <c r="B72" s="69"/>
      <c r="C72" s="71"/>
      <c r="D72" s="71"/>
      <c r="E72" s="70"/>
      <c r="F72" s="70"/>
      <c r="G72" s="70"/>
      <c r="H72" s="70"/>
      <c r="I72" s="71"/>
      <c r="J72" s="71"/>
    </row>
    <row r="73" spans="2:10" ht="12.75">
      <c r="B73" s="69"/>
      <c r="C73" s="71"/>
      <c r="D73" s="71"/>
      <c r="E73" s="70"/>
      <c r="F73" s="70"/>
      <c r="G73" s="70"/>
      <c r="H73" s="70"/>
      <c r="I73" s="71"/>
      <c r="J73" s="71"/>
    </row>
    <row r="74" spans="2:10" ht="12.75">
      <c r="B74" s="69"/>
      <c r="C74" s="71"/>
      <c r="D74" s="71"/>
      <c r="E74" s="70"/>
      <c r="F74" s="70"/>
      <c r="G74" s="70"/>
      <c r="H74" s="70"/>
      <c r="I74" s="71"/>
      <c r="J74" s="71"/>
    </row>
    <row r="75" spans="2:10" ht="12.75">
      <c r="B75" s="69"/>
      <c r="C75" s="71"/>
      <c r="D75" s="71"/>
      <c r="E75" s="70"/>
      <c r="F75" s="70"/>
      <c r="G75" s="70"/>
      <c r="H75" s="70"/>
      <c r="I75" s="71"/>
      <c r="J75" s="71"/>
    </row>
    <row r="76" spans="2:10" ht="12.75">
      <c r="B76" s="69"/>
      <c r="C76" s="71"/>
      <c r="D76" s="71"/>
      <c r="E76" s="70"/>
      <c r="F76" s="70"/>
      <c r="G76" s="70"/>
      <c r="H76" s="70"/>
      <c r="I76" s="71"/>
      <c r="J76" s="71"/>
    </row>
    <row r="77" spans="2:10" ht="12.75">
      <c r="B77" s="69"/>
      <c r="C77" s="71"/>
      <c r="D77" s="71"/>
      <c r="E77" s="70"/>
      <c r="F77" s="70"/>
      <c r="G77" s="70"/>
      <c r="H77" s="70"/>
      <c r="I77" s="71"/>
      <c r="J77" s="71"/>
    </row>
    <row r="78" spans="2:10" ht="12.75">
      <c r="B78" s="69"/>
      <c r="C78" s="71"/>
      <c r="D78" s="71"/>
      <c r="E78" s="70"/>
      <c r="F78" s="70"/>
      <c r="G78" s="70"/>
      <c r="H78" s="70"/>
      <c r="I78" s="71"/>
      <c r="J78" s="71"/>
    </row>
    <row r="79" spans="2:10" ht="12.75">
      <c r="B79" s="69"/>
      <c r="C79" s="71"/>
      <c r="D79" s="71"/>
      <c r="E79" s="70"/>
      <c r="F79" s="70"/>
      <c r="G79" s="70"/>
      <c r="H79" s="70"/>
      <c r="I79" s="71"/>
      <c r="J79" s="71"/>
    </row>
    <row r="80" spans="2:10" ht="12.75">
      <c r="B80" s="69"/>
      <c r="C80" s="71"/>
      <c r="D80" s="71"/>
      <c r="E80" s="70"/>
      <c r="F80" s="70"/>
      <c r="G80" s="70"/>
      <c r="H80" s="70"/>
      <c r="I80" s="71"/>
      <c r="J80" s="71"/>
    </row>
    <row r="81" spans="2:10" ht="12.75">
      <c r="B81" s="69"/>
      <c r="C81" s="71"/>
      <c r="D81" s="71"/>
      <c r="E81" s="70"/>
      <c r="F81" s="70"/>
      <c r="G81" s="70"/>
      <c r="H81" s="70"/>
      <c r="I81" s="71"/>
      <c r="J81" s="71"/>
    </row>
    <row r="82" spans="2:10" ht="12.75">
      <c r="B82" s="69"/>
      <c r="C82" s="71"/>
      <c r="D82" s="71"/>
      <c r="E82" s="70"/>
      <c r="F82" s="70"/>
      <c r="G82" s="70"/>
      <c r="H82" s="70"/>
      <c r="I82" s="71"/>
      <c r="J82" s="71"/>
    </row>
    <row r="83" spans="2:10" ht="12.75">
      <c r="B83" s="69"/>
      <c r="C83" s="71"/>
      <c r="D83" s="71"/>
      <c r="E83" s="70"/>
      <c r="F83" s="70"/>
      <c r="G83" s="70"/>
      <c r="H83" s="70"/>
      <c r="I83" s="71"/>
      <c r="J83" s="71"/>
    </row>
    <row r="84" spans="2:10" ht="12.75">
      <c r="B84" s="69"/>
      <c r="C84" s="71"/>
      <c r="D84" s="71"/>
      <c r="E84" s="70"/>
      <c r="F84" s="70"/>
      <c r="G84" s="70"/>
      <c r="H84" s="70"/>
      <c r="I84" s="71"/>
      <c r="J84" s="71"/>
    </row>
    <row r="85" spans="2:10" ht="12.75">
      <c r="B85" s="69"/>
      <c r="C85" s="71"/>
      <c r="D85" s="71"/>
      <c r="E85" s="70"/>
      <c r="F85" s="70"/>
      <c r="G85" s="70"/>
      <c r="H85" s="70"/>
      <c r="I85" s="71"/>
      <c r="J85" s="71"/>
    </row>
    <row r="86" spans="2:10" ht="12.75">
      <c r="B86" s="69"/>
      <c r="C86" s="71"/>
      <c r="D86" s="71"/>
      <c r="E86" s="70"/>
      <c r="F86" s="70"/>
      <c r="G86" s="70"/>
      <c r="H86" s="70"/>
      <c r="I86" s="71"/>
      <c r="J86" s="71"/>
    </row>
    <row r="87" spans="2:10" ht="12.75">
      <c r="B87" s="69"/>
      <c r="C87" s="71"/>
      <c r="D87" s="71"/>
      <c r="E87" s="70"/>
      <c r="F87" s="70"/>
      <c r="G87" s="70"/>
      <c r="H87" s="70"/>
      <c r="I87" s="71"/>
      <c r="J87" s="71"/>
    </row>
    <row r="88" spans="2:10" ht="12.75">
      <c r="B88" s="69"/>
      <c r="C88" s="71"/>
      <c r="D88" s="71"/>
      <c r="E88" s="70"/>
      <c r="F88" s="70"/>
      <c r="G88" s="70"/>
      <c r="H88" s="70"/>
      <c r="I88" s="71"/>
      <c r="J88" s="71"/>
    </row>
    <row r="89" spans="2:10" ht="12.75">
      <c r="B89" s="69"/>
      <c r="C89" s="71"/>
      <c r="D89" s="71"/>
      <c r="E89" s="70"/>
      <c r="F89" s="70"/>
      <c r="G89" s="70"/>
      <c r="H89" s="70"/>
      <c r="I89" s="71"/>
      <c r="J89" s="71"/>
    </row>
    <row r="90" spans="2:10" ht="12.75">
      <c r="B90" s="69"/>
      <c r="C90" s="71"/>
      <c r="D90" s="71"/>
      <c r="E90" s="70"/>
      <c r="F90" s="70"/>
      <c r="G90" s="70"/>
      <c r="H90" s="70"/>
      <c r="I90" s="71"/>
      <c r="J90" s="71"/>
    </row>
    <row r="91" spans="2:10" ht="12.75">
      <c r="B91" s="69"/>
      <c r="C91" s="71"/>
      <c r="D91" s="71"/>
      <c r="E91" s="70"/>
      <c r="F91" s="70"/>
      <c r="G91" s="70"/>
      <c r="H91" s="70"/>
      <c r="I91" s="71"/>
      <c r="J91" s="71"/>
    </row>
    <row r="92" spans="2:10" ht="12.75">
      <c r="B92" s="69"/>
      <c r="C92" s="71"/>
      <c r="D92" s="71"/>
      <c r="E92" s="70"/>
      <c r="F92" s="70"/>
      <c r="G92" s="70"/>
      <c r="H92" s="70"/>
      <c r="I92" s="71"/>
      <c r="J92" s="71"/>
    </row>
    <row r="93" spans="2:10" ht="12.75">
      <c r="B93" s="69"/>
      <c r="C93" s="71"/>
      <c r="D93" s="71"/>
      <c r="E93" s="70"/>
      <c r="F93" s="70"/>
      <c r="G93" s="70"/>
      <c r="H93" s="70"/>
      <c r="I93" s="71"/>
      <c r="J93" s="71"/>
    </row>
    <row r="94" spans="2:10" ht="12.75">
      <c r="B94" s="69"/>
      <c r="C94" s="71"/>
      <c r="D94" s="71"/>
      <c r="E94" s="70"/>
      <c r="F94" s="70"/>
      <c r="G94" s="70"/>
      <c r="H94" s="70"/>
      <c r="I94" s="71"/>
      <c r="J94" s="71"/>
    </row>
    <row r="95" spans="2:10" ht="12.75">
      <c r="B95" s="69"/>
      <c r="C95" s="71"/>
      <c r="D95" s="71"/>
      <c r="E95" s="70"/>
      <c r="F95" s="70"/>
      <c r="G95" s="70"/>
      <c r="H95" s="70"/>
      <c r="I95" s="71"/>
      <c r="J95" s="71"/>
    </row>
    <row r="96" spans="2:10" ht="12.75">
      <c r="B96" s="69"/>
      <c r="C96" s="71"/>
      <c r="D96" s="71"/>
      <c r="E96" s="70"/>
      <c r="F96" s="70"/>
      <c r="G96" s="70"/>
      <c r="H96" s="70"/>
      <c r="I96" s="71"/>
      <c r="J96" s="71"/>
    </row>
    <row r="97" spans="2:10" ht="12.75">
      <c r="B97" s="69"/>
      <c r="C97" s="71"/>
      <c r="D97" s="71"/>
      <c r="E97" s="70"/>
      <c r="F97" s="70"/>
      <c r="G97" s="70"/>
      <c r="H97" s="70"/>
      <c r="I97" s="71"/>
      <c r="J97" s="71"/>
    </row>
    <row r="98" spans="2:10" ht="12.75">
      <c r="B98" s="69"/>
      <c r="C98" s="71"/>
      <c r="D98" s="71"/>
      <c r="E98" s="70"/>
      <c r="F98" s="70"/>
      <c r="G98" s="70"/>
      <c r="H98" s="70"/>
      <c r="I98" s="71"/>
      <c r="J98" s="71"/>
    </row>
    <row r="99" spans="2:10" ht="12.75">
      <c r="B99" s="69"/>
      <c r="C99" s="71"/>
      <c r="D99" s="71"/>
      <c r="E99" s="70"/>
      <c r="F99" s="70"/>
      <c r="G99" s="70"/>
      <c r="H99" s="70"/>
      <c r="I99" s="71"/>
      <c r="J99" s="71"/>
    </row>
    <row r="100" spans="2:10" ht="12.75">
      <c r="B100" s="69"/>
      <c r="C100" s="71"/>
      <c r="D100" s="71"/>
      <c r="E100" s="70"/>
      <c r="F100" s="70"/>
      <c r="G100" s="70"/>
      <c r="H100" s="70"/>
      <c r="I100" s="71"/>
      <c r="J100" s="71"/>
    </row>
    <row r="101" spans="2:10" ht="12.75">
      <c r="B101" s="69"/>
      <c r="C101" s="71"/>
      <c r="D101" s="71"/>
      <c r="E101" s="70"/>
      <c r="F101" s="70"/>
      <c r="G101" s="70"/>
      <c r="H101" s="70"/>
      <c r="I101" s="71"/>
      <c r="J101" s="71"/>
    </row>
    <row r="102" spans="2:10" ht="12.75">
      <c r="B102" s="69"/>
      <c r="C102" s="71"/>
      <c r="D102" s="71"/>
      <c r="E102" s="70"/>
      <c r="F102" s="70"/>
      <c r="G102" s="70"/>
      <c r="H102" s="70"/>
      <c r="I102" s="71"/>
      <c r="J102" s="71"/>
    </row>
    <row r="103" spans="2:10" ht="12.75">
      <c r="B103" s="69"/>
      <c r="C103" s="71"/>
      <c r="D103" s="71"/>
      <c r="E103" s="70"/>
      <c r="F103" s="70"/>
      <c r="G103" s="70"/>
      <c r="H103" s="70"/>
      <c r="I103" s="71"/>
      <c r="J103" s="71"/>
    </row>
    <row r="104" spans="2:10" ht="12.75">
      <c r="B104" s="69"/>
      <c r="C104" s="71"/>
      <c r="D104" s="71"/>
      <c r="E104" s="70"/>
      <c r="F104" s="70"/>
      <c r="G104" s="70"/>
      <c r="H104" s="70"/>
      <c r="I104" s="71"/>
      <c r="J104" s="71"/>
    </row>
    <row r="105" spans="2:10" ht="12.75">
      <c r="B105" s="69"/>
      <c r="C105" s="71"/>
      <c r="D105" s="71"/>
      <c r="E105" s="70"/>
      <c r="F105" s="70"/>
      <c r="G105" s="70"/>
      <c r="H105" s="70"/>
      <c r="I105" s="71"/>
      <c r="J105" s="71"/>
    </row>
    <row r="106" spans="2:10" ht="12.75">
      <c r="B106" s="69"/>
      <c r="C106" s="71"/>
      <c r="D106" s="71"/>
      <c r="E106" s="70"/>
      <c r="F106" s="70"/>
      <c r="G106" s="70"/>
      <c r="H106" s="70"/>
      <c r="I106" s="71"/>
      <c r="J106" s="71"/>
    </row>
    <row r="107" spans="2:10" ht="12.75">
      <c r="B107" s="69"/>
      <c r="C107" s="71"/>
      <c r="D107" s="71"/>
      <c r="E107" s="70"/>
      <c r="F107" s="70"/>
      <c r="G107" s="70"/>
      <c r="H107" s="70"/>
      <c r="I107" s="71"/>
      <c r="J107" s="71"/>
    </row>
    <row r="108" spans="2:10" ht="12.75">
      <c r="B108" s="69"/>
      <c r="C108" s="71"/>
      <c r="D108" s="71"/>
      <c r="E108" s="70"/>
      <c r="F108" s="70"/>
      <c r="G108" s="70"/>
      <c r="H108" s="70"/>
      <c r="I108" s="71"/>
      <c r="J108" s="71"/>
    </row>
    <row r="109" spans="2:10" ht="12.75">
      <c r="B109" s="69"/>
      <c r="C109" s="71"/>
      <c r="D109" s="71"/>
      <c r="E109" s="70"/>
      <c r="F109" s="70"/>
      <c r="G109" s="70"/>
      <c r="H109" s="70"/>
      <c r="I109" s="71"/>
      <c r="J109" s="71"/>
    </row>
    <row r="110" spans="2:10" ht="12.75">
      <c r="B110" s="69"/>
      <c r="C110" s="71"/>
      <c r="D110" s="71"/>
      <c r="E110" s="70"/>
      <c r="F110" s="70"/>
      <c r="G110" s="70"/>
      <c r="H110" s="70"/>
      <c r="I110" s="71"/>
      <c r="J110" s="71"/>
    </row>
    <row r="111" spans="2:10" ht="12.75">
      <c r="B111" s="69"/>
      <c r="C111" s="71"/>
      <c r="D111" s="71"/>
      <c r="E111" s="70"/>
      <c r="F111" s="70"/>
      <c r="G111" s="70"/>
      <c r="H111" s="70"/>
      <c r="I111" s="71"/>
      <c r="J111" s="71"/>
    </row>
    <row r="112" spans="2:10" ht="12.75">
      <c r="B112" s="69"/>
      <c r="C112" s="71"/>
      <c r="D112" s="71"/>
      <c r="E112" s="70"/>
      <c r="F112" s="70"/>
      <c r="G112" s="70"/>
      <c r="H112" s="70"/>
      <c r="I112" s="71"/>
      <c r="J112" s="71"/>
    </row>
    <row r="113" spans="2:10" ht="12.75">
      <c r="B113" s="69"/>
      <c r="C113" s="71"/>
      <c r="D113" s="71"/>
      <c r="E113" s="70"/>
      <c r="F113" s="70"/>
      <c r="G113" s="70"/>
      <c r="H113" s="70"/>
      <c r="I113" s="71"/>
      <c r="J113" s="71"/>
    </row>
    <row r="114" spans="2:10" ht="12.75">
      <c r="B114" s="69"/>
      <c r="C114" s="71"/>
      <c r="D114" s="71"/>
      <c r="E114" s="70"/>
      <c r="F114" s="70"/>
      <c r="G114" s="70"/>
      <c r="H114" s="70"/>
      <c r="I114" s="71"/>
      <c r="J114" s="71"/>
    </row>
    <row r="115" spans="2:10" ht="12.75">
      <c r="B115" s="69"/>
      <c r="C115" s="71"/>
      <c r="D115" s="71"/>
      <c r="E115" s="70"/>
      <c r="F115" s="70"/>
      <c r="G115" s="70"/>
      <c r="H115" s="70"/>
      <c r="I115" s="71"/>
      <c r="J115" s="71"/>
    </row>
    <row r="116" spans="2:10" ht="12.75">
      <c r="B116" s="69"/>
      <c r="C116" s="71"/>
      <c r="D116" s="71"/>
      <c r="E116" s="70"/>
      <c r="F116" s="70"/>
      <c r="G116" s="70"/>
      <c r="H116" s="70"/>
      <c r="I116" s="71"/>
      <c r="J116" s="71"/>
    </row>
    <row r="117" spans="2:10" ht="12.75">
      <c r="B117" s="69"/>
      <c r="C117" s="71"/>
      <c r="D117" s="71"/>
      <c r="E117" s="70"/>
      <c r="F117" s="70"/>
      <c r="G117" s="70"/>
      <c r="H117" s="70"/>
      <c r="I117" s="71"/>
      <c r="J117" s="71"/>
    </row>
    <row r="118" spans="2:10" ht="12.75">
      <c r="B118" s="69"/>
      <c r="C118" s="71"/>
      <c r="D118" s="71"/>
      <c r="E118" s="70"/>
      <c r="F118" s="70"/>
      <c r="G118" s="70"/>
      <c r="H118" s="70"/>
      <c r="I118" s="71"/>
      <c r="J118" s="71"/>
    </row>
    <row r="119" spans="2:10" ht="12.75">
      <c r="B119" s="69"/>
      <c r="C119" s="71"/>
      <c r="D119" s="71"/>
      <c r="E119" s="70"/>
      <c r="F119" s="70"/>
      <c r="G119" s="70"/>
      <c r="H119" s="70"/>
      <c r="I119" s="71"/>
      <c r="J119" s="71"/>
    </row>
    <row r="120" spans="2:10" ht="12.75">
      <c r="B120" s="69"/>
      <c r="C120" s="71"/>
      <c r="D120" s="71"/>
      <c r="E120" s="70"/>
      <c r="F120" s="70"/>
      <c r="G120" s="70"/>
      <c r="H120" s="70"/>
      <c r="I120" s="71"/>
      <c r="J120" s="71"/>
    </row>
    <row r="121" spans="2:10" ht="12.75">
      <c r="B121" s="69"/>
      <c r="C121" s="71"/>
      <c r="D121" s="71"/>
      <c r="E121" s="70"/>
      <c r="F121" s="70"/>
      <c r="G121" s="70"/>
      <c r="H121" s="70"/>
      <c r="I121" s="71"/>
      <c r="J121" s="71"/>
    </row>
    <row r="122" spans="2:10" ht="12.75">
      <c r="B122" s="69"/>
      <c r="C122" s="71"/>
      <c r="D122" s="71"/>
      <c r="E122" s="70"/>
      <c r="F122" s="70"/>
      <c r="G122" s="70"/>
      <c r="H122" s="70"/>
      <c r="I122" s="71"/>
      <c r="J122" s="71"/>
    </row>
    <row r="123" spans="2:10" ht="12.75">
      <c r="B123" s="69"/>
      <c r="C123" s="71"/>
      <c r="D123" s="71"/>
      <c r="E123" s="70"/>
      <c r="F123" s="70"/>
      <c r="G123" s="70"/>
      <c r="H123" s="70"/>
      <c r="I123" s="71"/>
      <c r="J123" s="71"/>
    </row>
    <row r="124" spans="2:10" ht="12.75">
      <c r="B124" s="69"/>
      <c r="C124" s="71"/>
      <c r="D124" s="71"/>
      <c r="E124" s="70"/>
      <c r="F124" s="70"/>
      <c r="G124" s="70"/>
      <c r="H124" s="70"/>
      <c r="I124" s="71"/>
      <c r="J124" s="71"/>
    </row>
    <row r="125" spans="2:10" ht="12.75">
      <c r="B125" s="69"/>
      <c r="C125" s="71"/>
      <c r="D125" s="71"/>
      <c r="E125" s="70"/>
      <c r="F125" s="70"/>
      <c r="G125" s="70"/>
      <c r="H125" s="70"/>
      <c r="I125" s="71"/>
      <c r="J125" s="71"/>
    </row>
    <row r="126" spans="2:10" ht="12.75">
      <c r="B126" s="69"/>
      <c r="C126" s="71"/>
      <c r="D126" s="71"/>
      <c r="E126" s="70"/>
      <c r="F126" s="70"/>
      <c r="G126" s="70"/>
      <c r="H126" s="70"/>
      <c r="I126" s="71"/>
      <c r="J126" s="71"/>
    </row>
    <row r="127" spans="2:10" ht="12.75">
      <c r="B127" s="69"/>
      <c r="C127" s="71"/>
      <c r="D127" s="71"/>
      <c r="E127" s="70"/>
      <c r="F127" s="70"/>
      <c r="G127" s="70"/>
      <c r="H127" s="70"/>
      <c r="I127" s="71"/>
      <c r="J127" s="71"/>
    </row>
    <row r="128" spans="2:10" ht="12.75">
      <c r="B128" s="69"/>
      <c r="C128" s="71"/>
      <c r="D128" s="71"/>
      <c r="E128" s="70"/>
      <c r="F128" s="70"/>
      <c r="G128" s="70"/>
      <c r="H128" s="70"/>
      <c r="I128" s="71"/>
      <c r="J128" s="71"/>
    </row>
    <row r="129" spans="2:10" ht="12.75">
      <c r="B129" s="69"/>
      <c r="C129" s="71"/>
      <c r="D129" s="71"/>
      <c r="E129" s="70"/>
      <c r="F129" s="70"/>
      <c r="G129" s="70"/>
      <c r="H129" s="70"/>
      <c r="I129" s="71"/>
      <c r="J129" s="71"/>
    </row>
    <row r="130" spans="2:10" ht="12.75">
      <c r="B130" s="69"/>
      <c r="C130" s="71"/>
      <c r="D130" s="71"/>
      <c r="E130" s="70"/>
      <c r="F130" s="70"/>
      <c r="G130" s="70"/>
      <c r="H130" s="70"/>
      <c r="I130" s="71"/>
      <c r="J130" s="71"/>
    </row>
    <row r="131" spans="2:10" ht="12.75">
      <c r="B131" s="69"/>
      <c r="C131" s="71"/>
      <c r="D131" s="71"/>
      <c r="E131" s="70"/>
      <c r="F131" s="70"/>
      <c r="G131" s="70"/>
      <c r="H131" s="70"/>
      <c r="I131" s="71"/>
      <c r="J131" s="71"/>
    </row>
    <row r="132" spans="2:10" ht="12.75">
      <c r="B132" s="69"/>
      <c r="C132" s="71"/>
      <c r="D132" s="71"/>
      <c r="E132" s="70"/>
      <c r="F132" s="70"/>
      <c r="G132" s="70"/>
      <c r="H132" s="70"/>
      <c r="I132" s="71"/>
      <c r="J132" s="71"/>
    </row>
    <row r="133" spans="2:10" ht="12.75">
      <c r="B133" s="69"/>
      <c r="C133" s="71"/>
      <c r="D133" s="71"/>
      <c r="E133" s="70"/>
      <c r="F133" s="70"/>
      <c r="G133" s="70"/>
      <c r="H133" s="70"/>
      <c r="I133" s="71"/>
      <c r="J133" s="71"/>
    </row>
    <row r="134" spans="2:10" ht="12.75">
      <c r="B134" s="69"/>
      <c r="C134" s="71"/>
      <c r="D134" s="71"/>
      <c r="E134" s="70"/>
      <c r="F134" s="70"/>
      <c r="G134" s="70"/>
      <c r="H134" s="70"/>
      <c r="I134" s="71"/>
      <c r="J134" s="71"/>
    </row>
    <row r="135" spans="2:10" ht="12.75">
      <c r="B135" s="69"/>
      <c r="C135" s="71"/>
      <c r="D135" s="71"/>
      <c r="E135" s="70"/>
      <c r="F135" s="70"/>
      <c r="G135" s="70"/>
      <c r="H135" s="70"/>
      <c r="I135" s="71"/>
      <c r="J135" s="71"/>
    </row>
    <row r="136" spans="2:10" ht="12.75">
      <c r="B136" s="69"/>
      <c r="C136" s="71"/>
      <c r="D136" s="71"/>
      <c r="E136" s="70"/>
      <c r="F136" s="70"/>
      <c r="G136" s="70"/>
      <c r="H136" s="70"/>
      <c r="I136" s="71"/>
      <c r="J136" s="71"/>
    </row>
    <row r="137" spans="2:10" ht="12.75">
      <c r="B137" s="69"/>
      <c r="C137" s="71"/>
      <c r="D137" s="71"/>
      <c r="E137" s="70"/>
      <c r="F137" s="70"/>
      <c r="G137" s="70"/>
      <c r="H137" s="70"/>
      <c r="I137" s="71"/>
      <c r="J137" s="71"/>
    </row>
    <row r="138" spans="2:10" ht="12.75">
      <c r="B138" s="69"/>
      <c r="C138" s="71"/>
      <c r="D138" s="71"/>
      <c r="E138" s="70"/>
      <c r="F138" s="70"/>
      <c r="G138" s="70"/>
      <c r="H138" s="70"/>
      <c r="I138" s="71"/>
      <c r="J138" s="71"/>
    </row>
    <row r="139" spans="2:10" ht="12.75">
      <c r="B139" s="69"/>
      <c r="C139" s="71"/>
      <c r="D139" s="71"/>
      <c r="E139" s="70"/>
      <c r="F139" s="70"/>
      <c r="G139" s="70"/>
      <c r="H139" s="70"/>
      <c r="I139" s="71"/>
      <c r="J139" s="71"/>
    </row>
    <row r="140" spans="2:10" ht="12.75">
      <c r="B140" s="69"/>
      <c r="C140" s="71"/>
      <c r="D140" s="71"/>
      <c r="E140" s="70"/>
      <c r="F140" s="70"/>
      <c r="G140" s="70"/>
      <c r="H140" s="70"/>
      <c r="I140" s="71"/>
      <c r="J140" s="71"/>
    </row>
    <row r="141" spans="2:10" ht="12.75">
      <c r="B141" s="69"/>
      <c r="C141" s="71"/>
      <c r="D141" s="71"/>
      <c r="E141" s="70"/>
      <c r="F141" s="70"/>
      <c r="G141" s="70"/>
      <c r="H141" s="70"/>
      <c r="I141" s="71"/>
      <c r="J141" s="71"/>
    </row>
    <row r="142" spans="2:10" ht="12.75">
      <c r="B142" s="69"/>
      <c r="C142" s="71"/>
      <c r="D142" s="71"/>
      <c r="E142" s="70"/>
      <c r="F142" s="70"/>
      <c r="G142" s="70"/>
      <c r="H142" s="70"/>
      <c r="I142" s="71"/>
      <c r="J142" s="71"/>
    </row>
    <row r="143" spans="2:10" ht="12.75">
      <c r="B143" s="69"/>
      <c r="C143" s="71"/>
      <c r="D143" s="71"/>
      <c r="E143" s="70"/>
      <c r="F143" s="70"/>
      <c r="G143" s="70"/>
      <c r="H143" s="70"/>
      <c r="I143" s="71"/>
      <c r="J143" s="71"/>
    </row>
    <row r="144" spans="2:10" ht="12.75">
      <c r="B144" s="69"/>
      <c r="C144" s="71"/>
      <c r="D144" s="71"/>
      <c r="E144" s="70"/>
      <c r="F144" s="70"/>
      <c r="G144" s="70"/>
      <c r="H144" s="70"/>
      <c r="I144" s="71"/>
      <c r="J144" s="71"/>
    </row>
    <row r="145" spans="2:10" ht="12.75">
      <c r="B145" s="69"/>
      <c r="C145" s="71"/>
      <c r="D145" s="71"/>
      <c r="E145" s="70"/>
      <c r="F145" s="70"/>
      <c r="G145" s="70"/>
      <c r="H145" s="70"/>
      <c r="I145" s="71"/>
      <c r="J145" s="71"/>
    </row>
    <row r="146" spans="2:10" ht="12.75">
      <c r="B146" s="69"/>
      <c r="C146" s="71"/>
      <c r="D146" s="71"/>
      <c r="E146" s="70"/>
      <c r="F146" s="70"/>
      <c r="G146" s="70"/>
      <c r="H146" s="70"/>
      <c r="I146" s="71"/>
      <c r="J146" s="71"/>
    </row>
    <row r="147" spans="2:10" ht="12.75">
      <c r="B147" s="69"/>
      <c r="C147" s="71"/>
      <c r="D147" s="71"/>
      <c r="E147" s="70"/>
      <c r="F147" s="70"/>
      <c r="G147" s="70"/>
      <c r="H147" s="70"/>
      <c r="I147" s="71"/>
      <c r="J147" s="71"/>
    </row>
    <row r="148" spans="2:10" ht="12.75">
      <c r="B148" s="69"/>
      <c r="C148" s="71"/>
      <c r="D148" s="71"/>
      <c r="E148" s="70"/>
      <c r="F148" s="70"/>
      <c r="G148" s="70"/>
      <c r="H148" s="70"/>
      <c r="I148" s="71"/>
      <c r="J148" s="71"/>
    </row>
    <row r="149" spans="2:10" ht="12.75">
      <c r="B149" s="69"/>
      <c r="C149" s="71"/>
      <c r="D149" s="71"/>
      <c r="E149" s="70"/>
      <c r="F149" s="70"/>
      <c r="G149" s="70"/>
      <c r="H149" s="70"/>
      <c r="I149" s="71"/>
      <c r="J149" s="71"/>
    </row>
    <row r="150" spans="2:10" ht="12.75">
      <c r="B150" s="69"/>
      <c r="C150" s="71"/>
      <c r="D150" s="71"/>
      <c r="E150" s="70"/>
      <c r="F150" s="70"/>
      <c r="G150" s="70"/>
      <c r="H150" s="70"/>
      <c r="I150" s="71"/>
      <c r="J150" s="71"/>
    </row>
    <row r="151" spans="2:10" ht="12.75">
      <c r="B151" s="69"/>
      <c r="C151" s="71"/>
      <c r="D151" s="71"/>
      <c r="E151" s="70"/>
      <c r="F151" s="70"/>
      <c r="G151" s="70"/>
      <c r="H151" s="70"/>
      <c r="I151" s="71"/>
      <c r="J151" s="71"/>
    </row>
    <row r="152" spans="2:10" ht="12.75">
      <c r="B152" s="69"/>
      <c r="C152" s="71"/>
      <c r="D152" s="71"/>
      <c r="E152" s="70"/>
      <c r="F152" s="70"/>
      <c r="G152" s="70"/>
      <c r="H152" s="70"/>
      <c r="I152" s="71"/>
      <c r="J152" s="71"/>
    </row>
    <row r="153" spans="2:10" ht="12.75">
      <c r="B153" s="69"/>
      <c r="C153" s="71"/>
      <c r="D153" s="71"/>
      <c r="E153" s="70"/>
      <c r="F153" s="70"/>
      <c r="G153" s="70"/>
      <c r="H153" s="70"/>
      <c r="I153" s="71"/>
      <c r="J153" s="71"/>
    </row>
    <row r="154" spans="2:10" ht="12.75">
      <c r="B154" s="69"/>
      <c r="C154" s="71"/>
      <c r="D154" s="71"/>
      <c r="E154" s="70"/>
      <c r="F154" s="70"/>
      <c r="G154" s="70"/>
      <c r="H154" s="70"/>
      <c r="I154" s="71"/>
      <c r="J154" s="71"/>
    </row>
    <row r="155" spans="2:10" ht="12.75">
      <c r="B155" s="69"/>
      <c r="C155" s="71"/>
      <c r="D155" s="71"/>
      <c r="E155" s="70"/>
      <c r="F155" s="70"/>
      <c r="G155" s="70"/>
      <c r="H155" s="70"/>
      <c r="I155" s="71"/>
      <c r="J155" s="71"/>
    </row>
    <row r="156" spans="2:10" ht="12.75">
      <c r="B156" s="69"/>
      <c r="C156" s="71"/>
      <c r="D156" s="71"/>
      <c r="E156" s="70"/>
      <c r="F156" s="70"/>
      <c r="G156" s="70"/>
      <c r="H156" s="70"/>
      <c r="I156" s="71"/>
      <c r="J156" s="71"/>
    </row>
    <row r="157" spans="2:10" ht="12.75">
      <c r="B157" s="69"/>
      <c r="C157" s="71"/>
      <c r="D157" s="71"/>
      <c r="E157" s="70"/>
      <c r="F157" s="70"/>
      <c r="G157" s="70"/>
      <c r="H157" s="70"/>
      <c r="I157" s="71"/>
      <c r="J157" s="71"/>
    </row>
    <row r="158" spans="2:10" ht="12.75">
      <c r="B158" s="69"/>
      <c r="C158" s="71"/>
      <c r="D158" s="71"/>
      <c r="E158" s="70"/>
      <c r="F158" s="70"/>
      <c r="G158" s="70"/>
      <c r="H158" s="70"/>
      <c r="I158" s="71"/>
      <c r="J158" s="71"/>
    </row>
    <row r="159" spans="2:10" ht="12.75">
      <c r="B159" s="69"/>
      <c r="C159" s="71"/>
      <c r="D159" s="71"/>
      <c r="E159" s="70"/>
      <c r="F159" s="70"/>
      <c r="G159" s="70"/>
      <c r="H159" s="70"/>
      <c r="I159" s="71"/>
      <c r="J159" s="71"/>
    </row>
    <row r="160" spans="2:10" ht="12.75">
      <c r="B160" s="69"/>
      <c r="C160" s="71"/>
      <c r="D160" s="71"/>
      <c r="E160" s="70"/>
      <c r="F160" s="70"/>
      <c r="G160" s="70"/>
      <c r="H160" s="70"/>
      <c r="I160" s="71"/>
      <c r="J160" s="71"/>
    </row>
    <row r="161" spans="2:10" ht="12.75">
      <c r="B161" s="69"/>
      <c r="C161" s="71"/>
      <c r="D161" s="71"/>
      <c r="E161" s="70"/>
      <c r="F161" s="70"/>
      <c r="G161" s="70"/>
      <c r="H161" s="70"/>
      <c r="I161" s="71"/>
      <c r="J161" s="71"/>
    </row>
    <row r="162" spans="2:10" ht="12.75">
      <c r="B162" s="69"/>
      <c r="C162" s="71"/>
      <c r="D162" s="71"/>
      <c r="E162" s="70"/>
      <c r="F162" s="70"/>
      <c r="G162" s="70"/>
      <c r="H162" s="70"/>
      <c r="I162" s="71"/>
      <c r="J162" s="71"/>
    </row>
    <row r="163" spans="2:10" ht="12.75">
      <c r="B163" s="69"/>
      <c r="C163" s="71"/>
      <c r="D163" s="71"/>
      <c r="E163" s="70"/>
      <c r="F163" s="70"/>
      <c r="G163" s="70"/>
      <c r="H163" s="70"/>
      <c r="I163" s="71"/>
      <c r="J163" s="71"/>
    </row>
    <row r="164" spans="2:10" ht="12.75">
      <c r="B164" s="69"/>
      <c r="C164" s="71"/>
      <c r="D164" s="71"/>
      <c r="E164" s="70"/>
      <c r="F164" s="70"/>
      <c r="G164" s="70"/>
      <c r="H164" s="70"/>
      <c r="I164" s="71"/>
      <c r="J164" s="71"/>
    </row>
    <row r="165" spans="2:10" ht="12.75">
      <c r="B165" s="69"/>
      <c r="C165" s="71"/>
      <c r="D165" s="71"/>
      <c r="E165" s="70"/>
      <c r="F165" s="70"/>
      <c r="G165" s="70"/>
      <c r="H165" s="70"/>
      <c r="I165" s="71"/>
      <c r="J165" s="71"/>
    </row>
    <row r="166" spans="2:10" ht="12.75">
      <c r="B166" s="69"/>
      <c r="C166" s="71"/>
      <c r="D166" s="71"/>
      <c r="E166" s="70"/>
      <c r="F166" s="70"/>
      <c r="G166" s="70"/>
      <c r="H166" s="70"/>
      <c r="I166" s="71"/>
      <c r="J166" s="71"/>
    </row>
    <row r="167" spans="2:10" ht="12.75">
      <c r="B167" s="69"/>
      <c r="C167" s="71"/>
      <c r="D167" s="71"/>
      <c r="E167" s="70"/>
      <c r="F167" s="70"/>
      <c r="G167" s="70"/>
      <c r="H167" s="70"/>
      <c r="I167" s="71"/>
      <c r="J167" s="71"/>
    </row>
    <row r="168" spans="2:10" ht="12.75">
      <c r="B168" s="69"/>
      <c r="C168" s="71"/>
      <c r="D168" s="71"/>
      <c r="E168" s="70"/>
      <c r="F168" s="70"/>
      <c r="G168" s="70"/>
      <c r="H168" s="70"/>
      <c r="I168" s="71"/>
      <c r="J168" s="71"/>
    </row>
    <row r="169" spans="2:10" ht="12.75">
      <c r="B169" s="69"/>
      <c r="C169" s="71"/>
      <c r="D169" s="71"/>
      <c r="E169" s="70"/>
      <c r="F169" s="70"/>
      <c r="G169" s="70"/>
      <c r="H169" s="70"/>
      <c r="I169" s="71"/>
      <c r="J169" s="71"/>
    </row>
    <row r="170" spans="2:10" ht="12.75">
      <c r="B170" s="69"/>
      <c r="C170" s="71"/>
      <c r="D170" s="71"/>
      <c r="E170" s="70"/>
      <c r="F170" s="70"/>
      <c r="G170" s="70"/>
      <c r="H170" s="70"/>
      <c r="I170" s="71"/>
      <c r="J170" s="71"/>
    </row>
    <row r="171" spans="2:10" ht="12.75">
      <c r="B171" s="69"/>
      <c r="C171" s="71"/>
      <c r="D171" s="71"/>
      <c r="E171" s="70"/>
      <c r="F171" s="70"/>
      <c r="G171" s="70"/>
      <c r="H171" s="70"/>
      <c r="I171" s="71"/>
      <c r="J171" s="71"/>
    </row>
    <row r="172" spans="2:10" ht="12.75">
      <c r="B172" s="69"/>
      <c r="C172" s="71"/>
      <c r="D172" s="71"/>
      <c r="E172" s="70"/>
      <c r="F172" s="70"/>
      <c r="G172" s="70"/>
      <c r="H172" s="70"/>
      <c r="I172" s="71"/>
      <c r="J172" s="71"/>
    </row>
    <row r="173" spans="2:10" ht="12.75">
      <c r="B173" s="69"/>
      <c r="C173" s="71"/>
      <c r="D173" s="71"/>
      <c r="E173" s="70"/>
      <c r="F173" s="70"/>
      <c r="G173" s="70"/>
      <c r="H173" s="70"/>
      <c r="I173" s="71"/>
      <c r="J173" s="71"/>
    </row>
    <row r="174" spans="2:10" ht="12.75">
      <c r="B174" s="69"/>
      <c r="C174" s="71"/>
      <c r="D174" s="71"/>
      <c r="E174" s="70"/>
      <c r="F174" s="70"/>
      <c r="G174" s="70"/>
      <c r="H174" s="70"/>
      <c r="I174" s="71"/>
      <c r="J174" s="71"/>
    </row>
    <row r="175" spans="2:10" ht="12.75">
      <c r="B175" s="69"/>
      <c r="C175" s="71"/>
      <c r="D175" s="71"/>
      <c r="E175" s="70"/>
      <c r="F175" s="70"/>
      <c r="G175" s="70"/>
      <c r="H175" s="70"/>
      <c r="I175" s="71"/>
      <c r="J175" s="71"/>
    </row>
    <row r="176" spans="2:10" ht="12.75">
      <c r="B176" s="69"/>
      <c r="C176" s="71"/>
      <c r="D176" s="71"/>
      <c r="E176" s="70"/>
      <c r="F176" s="70"/>
      <c r="G176" s="70"/>
      <c r="H176" s="70"/>
      <c r="I176" s="71"/>
      <c r="J176" s="71"/>
    </row>
    <row r="177" spans="2:10" ht="12.75">
      <c r="B177" s="69"/>
      <c r="C177" s="71"/>
      <c r="D177" s="71"/>
      <c r="E177" s="70"/>
      <c r="F177" s="70"/>
      <c r="G177" s="70"/>
      <c r="H177" s="70"/>
      <c r="I177" s="71"/>
      <c r="J177" s="71"/>
    </row>
    <row r="178" spans="2:10" ht="12.75">
      <c r="B178" s="69"/>
      <c r="C178" s="71"/>
      <c r="D178" s="71"/>
      <c r="E178" s="70"/>
      <c r="F178" s="70"/>
      <c r="G178" s="70"/>
      <c r="H178" s="70"/>
      <c r="I178" s="71"/>
      <c r="J178" s="71"/>
    </row>
    <row r="179" spans="2:10" ht="12.75">
      <c r="B179" s="69"/>
      <c r="C179" s="71"/>
      <c r="D179" s="71"/>
      <c r="E179" s="70"/>
      <c r="F179" s="70"/>
      <c r="G179" s="70"/>
      <c r="H179" s="70"/>
      <c r="I179" s="71"/>
      <c r="J179" s="71"/>
    </row>
    <row r="180" spans="2:10" ht="12.75">
      <c r="B180" s="69"/>
      <c r="C180" s="71"/>
      <c r="D180" s="71"/>
      <c r="E180" s="70"/>
      <c r="F180" s="70"/>
      <c r="G180" s="70"/>
      <c r="H180" s="70"/>
      <c r="I180" s="71"/>
      <c r="J180" s="71"/>
    </row>
    <row r="181" spans="2:10" ht="12.75">
      <c r="B181" s="69"/>
      <c r="C181" s="71"/>
      <c r="D181" s="71"/>
      <c r="E181" s="70"/>
      <c r="F181" s="70"/>
      <c r="G181" s="70"/>
      <c r="H181" s="70"/>
      <c r="I181" s="71"/>
      <c r="J181" s="71"/>
    </row>
    <row r="182" spans="2:10" ht="12.75">
      <c r="B182" s="69"/>
      <c r="C182" s="71"/>
      <c r="D182" s="71"/>
      <c r="E182" s="70"/>
      <c r="F182" s="70"/>
      <c r="G182" s="70"/>
      <c r="H182" s="70"/>
      <c r="I182" s="71"/>
      <c r="J182" s="71"/>
    </row>
    <row r="183" spans="2:10" ht="12.75">
      <c r="B183" s="69"/>
      <c r="C183" s="71"/>
      <c r="D183" s="71"/>
      <c r="E183" s="70"/>
      <c r="F183" s="70"/>
      <c r="G183" s="70"/>
      <c r="H183" s="70"/>
      <c r="I183" s="71"/>
      <c r="J183" s="71"/>
    </row>
    <row r="184" spans="2:10" ht="12.75">
      <c r="B184" s="69"/>
      <c r="C184" s="71"/>
      <c r="D184" s="71"/>
      <c r="E184" s="70"/>
      <c r="F184" s="70"/>
      <c r="G184" s="70"/>
      <c r="H184" s="70"/>
      <c r="I184" s="71"/>
      <c r="J184" s="71"/>
    </row>
    <row r="185" spans="2:10" ht="12.75">
      <c r="B185" s="69"/>
      <c r="C185" s="71"/>
      <c r="D185" s="71"/>
      <c r="E185" s="70"/>
      <c r="F185" s="70"/>
      <c r="G185" s="70"/>
      <c r="H185" s="70"/>
      <c r="I185" s="71"/>
      <c r="J185" s="71"/>
    </row>
    <row r="186" spans="2:10" ht="12.75">
      <c r="B186" s="69"/>
      <c r="C186" s="71"/>
      <c r="D186" s="71"/>
      <c r="E186" s="70"/>
      <c r="F186" s="70"/>
      <c r="G186" s="70"/>
      <c r="H186" s="70"/>
      <c r="I186" s="71"/>
      <c r="J186" s="71"/>
    </row>
    <row r="187" spans="2:10" ht="12.75">
      <c r="B187" s="69"/>
      <c r="C187" s="71"/>
      <c r="D187" s="71"/>
      <c r="E187" s="70"/>
      <c r="F187" s="70"/>
      <c r="G187" s="70"/>
      <c r="H187" s="70"/>
      <c r="I187" s="71"/>
      <c r="J187" s="71"/>
    </row>
    <row r="188" spans="2:10" ht="12.75">
      <c r="B188" s="69"/>
      <c r="C188" s="71"/>
      <c r="D188" s="71"/>
      <c r="E188" s="70"/>
      <c r="F188" s="70"/>
      <c r="G188" s="70"/>
      <c r="H188" s="70"/>
      <c r="I188" s="71"/>
      <c r="J188" s="71"/>
    </row>
    <row r="189" spans="2:10" ht="12.75">
      <c r="B189" s="69"/>
      <c r="C189" s="71"/>
      <c r="D189" s="71"/>
      <c r="E189" s="70"/>
      <c r="F189" s="70"/>
      <c r="G189" s="70"/>
      <c r="H189" s="70"/>
      <c r="I189" s="71"/>
      <c r="J189" s="71"/>
    </row>
    <row r="190" spans="2:10" ht="12.75">
      <c r="B190" s="69"/>
      <c r="C190" s="71"/>
      <c r="D190" s="71"/>
      <c r="E190" s="70"/>
      <c r="F190" s="70"/>
      <c r="G190" s="70"/>
      <c r="H190" s="70"/>
      <c r="I190" s="71"/>
      <c r="J190" s="71"/>
    </row>
    <row r="191" spans="2:10" ht="12.75">
      <c r="B191" s="69"/>
      <c r="C191" s="71"/>
      <c r="D191" s="71"/>
      <c r="E191" s="70"/>
      <c r="F191" s="70"/>
      <c r="G191" s="70"/>
      <c r="H191" s="70"/>
      <c r="I191" s="71"/>
      <c r="J191" s="71"/>
    </row>
    <row r="192" spans="2:10" ht="12.75">
      <c r="B192" s="69"/>
      <c r="C192" s="71"/>
      <c r="D192" s="71"/>
      <c r="E192" s="70"/>
      <c r="F192" s="70"/>
      <c r="G192" s="70"/>
      <c r="H192" s="70"/>
      <c r="I192" s="71"/>
      <c r="J192" s="71"/>
    </row>
    <row r="193" spans="2:10" ht="12.75">
      <c r="B193" s="69"/>
      <c r="C193" s="71"/>
      <c r="D193" s="71"/>
      <c r="E193" s="70"/>
      <c r="F193" s="70"/>
      <c r="G193" s="70"/>
      <c r="H193" s="70"/>
      <c r="I193" s="71"/>
      <c r="J193" s="71"/>
    </row>
    <row r="194" spans="2:10" ht="12.75">
      <c r="B194" s="69"/>
      <c r="C194" s="71"/>
      <c r="D194" s="71"/>
      <c r="E194" s="70"/>
      <c r="F194" s="70"/>
      <c r="G194" s="70"/>
      <c r="H194" s="70"/>
      <c r="I194" s="71"/>
      <c r="J194" s="71"/>
    </row>
    <row r="195" spans="2:10" ht="12.75">
      <c r="B195" s="69"/>
      <c r="C195" s="71"/>
      <c r="D195" s="71"/>
      <c r="E195" s="70"/>
      <c r="F195" s="70"/>
      <c r="G195" s="70"/>
      <c r="H195" s="70"/>
      <c r="I195" s="71"/>
      <c r="J195" s="71"/>
    </row>
    <row r="196" spans="2:10" ht="12.75">
      <c r="B196" s="69"/>
      <c r="C196" s="71"/>
      <c r="D196" s="71"/>
      <c r="E196" s="70"/>
      <c r="F196" s="70"/>
      <c r="G196" s="70"/>
      <c r="H196" s="70"/>
      <c r="I196" s="71"/>
      <c r="J196" s="71"/>
    </row>
    <row r="197" spans="2:10" ht="12.75">
      <c r="B197" s="69"/>
      <c r="C197" s="71"/>
      <c r="D197" s="71"/>
      <c r="E197" s="70"/>
      <c r="F197" s="70"/>
      <c r="G197" s="70"/>
      <c r="H197" s="70"/>
      <c r="I197" s="71"/>
      <c r="J197" s="71"/>
    </row>
    <row r="198" spans="2:10" ht="12.75">
      <c r="B198" s="69"/>
      <c r="C198" s="71"/>
      <c r="D198" s="71"/>
      <c r="E198" s="70"/>
      <c r="F198" s="70"/>
      <c r="G198" s="70"/>
      <c r="H198" s="70"/>
      <c r="I198" s="71"/>
      <c r="J198" s="71"/>
    </row>
    <row r="199" spans="2:10" ht="12.75">
      <c r="B199" s="69"/>
      <c r="C199" s="71"/>
      <c r="D199" s="71"/>
      <c r="E199" s="70"/>
      <c r="F199" s="70"/>
      <c r="G199" s="70"/>
      <c r="H199" s="70"/>
      <c r="I199" s="71"/>
      <c r="J199" s="71"/>
    </row>
    <row r="200" spans="2:10" ht="12.75">
      <c r="B200" s="69"/>
      <c r="C200" s="71"/>
      <c r="D200" s="71"/>
      <c r="E200" s="70"/>
      <c r="F200" s="70"/>
      <c r="G200" s="70"/>
      <c r="H200" s="70"/>
      <c r="I200" s="71"/>
      <c r="J200" s="71"/>
    </row>
    <row r="201" spans="2:10" ht="12.75">
      <c r="B201" s="69"/>
      <c r="C201" s="71"/>
      <c r="D201" s="71"/>
      <c r="E201" s="70"/>
      <c r="F201" s="70"/>
      <c r="G201" s="70"/>
      <c r="H201" s="70"/>
      <c r="I201" s="71"/>
      <c r="J201" s="71"/>
    </row>
    <row r="202" spans="2:10" ht="12.75">
      <c r="B202" s="69"/>
      <c r="C202" s="71"/>
      <c r="D202" s="71"/>
      <c r="E202" s="70"/>
      <c r="F202" s="70"/>
      <c r="G202" s="70"/>
      <c r="H202" s="70"/>
      <c r="I202" s="71"/>
      <c r="J202" s="71"/>
    </row>
    <row r="203" spans="2:10" ht="12.75">
      <c r="B203" s="69"/>
      <c r="C203" s="71"/>
      <c r="D203" s="71"/>
      <c r="E203" s="70"/>
      <c r="F203" s="70"/>
      <c r="G203" s="70"/>
      <c r="H203" s="70"/>
      <c r="I203" s="71"/>
      <c r="J203" s="71"/>
    </row>
    <row r="204" spans="2:10" ht="12.75">
      <c r="B204" s="69"/>
      <c r="C204" s="71"/>
      <c r="D204" s="71"/>
      <c r="E204" s="70"/>
      <c r="F204" s="70"/>
      <c r="G204" s="70"/>
      <c r="H204" s="70"/>
      <c r="I204" s="71"/>
      <c r="J204" s="71"/>
    </row>
    <row r="205" spans="2:10" ht="12.75">
      <c r="B205" s="69"/>
      <c r="C205" s="71"/>
      <c r="D205" s="71"/>
      <c r="E205" s="70"/>
      <c r="F205" s="70"/>
      <c r="G205" s="70"/>
      <c r="H205" s="70"/>
      <c r="I205" s="71"/>
      <c r="J205" s="71"/>
    </row>
    <row r="206" spans="2:10" ht="12.75">
      <c r="B206" s="69"/>
      <c r="C206" s="71"/>
      <c r="D206" s="71"/>
      <c r="E206" s="70"/>
      <c r="F206" s="70"/>
      <c r="G206" s="70"/>
      <c r="H206" s="70"/>
      <c r="I206" s="71"/>
      <c r="J206" s="71"/>
    </row>
    <row r="207" spans="2:10" ht="12.75">
      <c r="B207" s="69"/>
      <c r="C207" s="71"/>
      <c r="D207" s="71"/>
      <c r="E207" s="70"/>
      <c r="F207" s="70"/>
      <c r="G207" s="70"/>
      <c r="H207" s="70"/>
      <c r="I207" s="71"/>
      <c r="J207" s="71"/>
    </row>
    <row r="208" spans="2:10" ht="12.75">
      <c r="B208" s="69"/>
      <c r="C208" s="71"/>
      <c r="D208" s="71"/>
      <c r="E208" s="70"/>
      <c r="F208" s="70"/>
      <c r="G208" s="70"/>
      <c r="H208" s="70"/>
      <c r="I208" s="71"/>
      <c r="J208" s="71"/>
    </row>
    <row r="209" spans="2:10" ht="12.75">
      <c r="B209" s="69"/>
      <c r="C209" s="71"/>
      <c r="D209" s="71"/>
      <c r="E209" s="70"/>
      <c r="F209" s="70"/>
      <c r="G209" s="70"/>
      <c r="H209" s="70"/>
      <c r="I209" s="71"/>
      <c r="J209" s="71"/>
    </row>
    <row r="210" spans="2:10" ht="12.75">
      <c r="B210" s="69"/>
      <c r="C210" s="71"/>
      <c r="D210" s="71"/>
      <c r="E210" s="70"/>
      <c r="F210" s="70"/>
      <c r="G210" s="70"/>
      <c r="H210" s="70"/>
      <c r="I210" s="71"/>
      <c r="J210" s="71"/>
    </row>
    <row r="211" spans="2:10" ht="12.75">
      <c r="B211" s="69"/>
      <c r="C211" s="71"/>
      <c r="D211" s="71"/>
      <c r="E211" s="70"/>
      <c r="F211" s="70"/>
      <c r="G211" s="70"/>
      <c r="H211" s="70"/>
      <c r="I211" s="71"/>
      <c r="J211" s="71"/>
    </row>
    <row r="212" spans="2:10" ht="12.75">
      <c r="B212" s="69"/>
      <c r="C212" s="71"/>
      <c r="D212" s="71"/>
      <c r="E212" s="70"/>
      <c r="F212" s="70"/>
      <c r="G212" s="70"/>
      <c r="H212" s="70"/>
      <c r="I212" s="71"/>
      <c r="J212" s="71"/>
    </row>
    <row r="213" spans="2:10" ht="12.75">
      <c r="B213" s="69"/>
      <c r="C213" s="71"/>
      <c r="D213" s="71"/>
      <c r="E213" s="70"/>
      <c r="F213" s="70"/>
      <c r="G213" s="70"/>
      <c r="H213" s="70"/>
      <c r="I213" s="71"/>
      <c r="J213" s="71"/>
    </row>
    <row r="214" spans="2:10" ht="12.75">
      <c r="B214" s="69"/>
      <c r="C214" s="71"/>
      <c r="D214" s="71"/>
      <c r="E214" s="70"/>
      <c r="F214" s="70"/>
      <c r="G214" s="70"/>
      <c r="H214" s="70"/>
      <c r="I214" s="71"/>
      <c r="J214" s="71"/>
    </row>
    <row r="215" spans="2:10" ht="12.75">
      <c r="B215" s="69"/>
      <c r="C215" s="71"/>
      <c r="D215" s="71"/>
      <c r="E215" s="70"/>
      <c r="F215" s="70"/>
      <c r="G215" s="70"/>
      <c r="H215" s="70"/>
      <c r="I215" s="71"/>
      <c r="J215" s="71"/>
    </row>
    <row r="216" spans="2:10" ht="12.75">
      <c r="B216" s="69"/>
      <c r="C216" s="71"/>
      <c r="D216" s="71"/>
      <c r="E216" s="70"/>
      <c r="F216" s="70"/>
      <c r="G216" s="70"/>
      <c r="H216" s="70"/>
      <c r="I216" s="71"/>
      <c r="J216" s="71"/>
    </row>
    <row r="217" spans="2:10" ht="12.75">
      <c r="B217" s="69"/>
      <c r="C217" s="71"/>
      <c r="D217" s="71"/>
      <c r="E217" s="70"/>
      <c r="F217" s="70"/>
      <c r="G217" s="70"/>
      <c r="H217" s="70"/>
      <c r="I217" s="71"/>
      <c r="J217" s="71"/>
    </row>
    <row r="218" spans="2:10" ht="12.75">
      <c r="B218" s="69"/>
      <c r="C218" s="71"/>
      <c r="D218" s="71"/>
      <c r="E218" s="70"/>
      <c r="F218" s="70"/>
      <c r="G218" s="70"/>
      <c r="H218" s="70"/>
      <c r="I218" s="71"/>
      <c r="J218" s="71"/>
    </row>
    <row r="219" spans="2:10" ht="12.75">
      <c r="B219" s="69"/>
      <c r="C219" s="71"/>
      <c r="D219" s="71"/>
      <c r="E219" s="70"/>
      <c r="F219" s="70"/>
      <c r="G219" s="70"/>
      <c r="H219" s="70"/>
      <c r="I219" s="71"/>
      <c r="J219" s="71"/>
    </row>
    <row r="220" spans="2:10" ht="12.75">
      <c r="B220" s="69"/>
      <c r="C220" s="71"/>
      <c r="D220" s="71"/>
      <c r="E220" s="70"/>
      <c r="F220" s="70"/>
      <c r="G220" s="70"/>
      <c r="H220" s="70"/>
      <c r="I220" s="71"/>
      <c r="J220" s="71"/>
    </row>
    <row r="221" spans="2:10" ht="12.75">
      <c r="B221" s="69"/>
      <c r="C221" s="71"/>
      <c r="D221" s="71"/>
      <c r="E221" s="70"/>
      <c r="F221" s="70"/>
      <c r="G221" s="70"/>
      <c r="H221" s="70"/>
      <c r="I221" s="71"/>
      <c r="J221" s="71"/>
    </row>
    <row r="222" spans="2:10" ht="12.75">
      <c r="B222" s="69"/>
      <c r="C222" s="71"/>
      <c r="D222" s="71"/>
      <c r="E222" s="70"/>
      <c r="F222" s="70"/>
      <c r="G222" s="70"/>
      <c r="H222" s="70"/>
      <c r="I222" s="71"/>
      <c r="J222" s="71"/>
    </row>
    <row r="223" spans="2:10" ht="12.75">
      <c r="B223" s="69"/>
      <c r="C223" s="71"/>
      <c r="D223" s="71"/>
      <c r="E223" s="70"/>
      <c r="F223" s="70"/>
      <c r="G223" s="70"/>
      <c r="H223" s="70"/>
      <c r="I223" s="71"/>
      <c r="J223" s="71"/>
    </row>
    <row r="224" spans="2:10" ht="12.75">
      <c r="B224" s="69"/>
      <c r="C224" s="71"/>
      <c r="D224" s="71"/>
      <c r="E224" s="70"/>
      <c r="F224" s="70"/>
      <c r="G224" s="70"/>
      <c r="H224" s="70"/>
      <c r="I224" s="71"/>
      <c r="J224" s="71"/>
    </row>
    <row r="225" spans="2:10" ht="12.75">
      <c r="B225" s="69"/>
      <c r="C225" s="71"/>
      <c r="D225" s="71"/>
      <c r="E225" s="70"/>
      <c r="F225" s="70"/>
      <c r="G225" s="70"/>
      <c r="H225" s="70"/>
      <c r="I225" s="71"/>
      <c r="J225" s="71"/>
    </row>
    <row r="226" spans="2:10" ht="12.75">
      <c r="B226" s="69"/>
      <c r="C226" s="71"/>
      <c r="D226" s="71"/>
      <c r="E226" s="70"/>
      <c r="F226" s="70"/>
      <c r="G226" s="70"/>
      <c r="H226" s="70"/>
      <c r="I226" s="71"/>
      <c r="J226" s="71"/>
    </row>
    <row r="227" spans="2:10" ht="12.75">
      <c r="B227" s="69"/>
      <c r="C227" s="71"/>
      <c r="D227" s="71"/>
      <c r="E227" s="70"/>
      <c r="F227" s="70"/>
      <c r="G227" s="70"/>
      <c r="H227" s="70"/>
      <c r="I227" s="71"/>
      <c r="J227" s="71"/>
    </row>
    <row r="228" spans="2:10" ht="12.75">
      <c r="B228" s="69"/>
      <c r="C228" s="71"/>
      <c r="D228" s="71"/>
      <c r="E228" s="70"/>
      <c r="F228" s="70"/>
      <c r="G228" s="70"/>
      <c r="H228" s="70"/>
      <c r="I228" s="71"/>
      <c r="J228" s="71"/>
    </row>
    <row r="229" spans="2:10" ht="12.75">
      <c r="B229" s="69"/>
      <c r="C229" s="71"/>
      <c r="D229" s="71"/>
      <c r="E229" s="70"/>
      <c r="F229" s="70"/>
      <c r="G229" s="70"/>
      <c r="H229" s="70"/>
      <c r="I229" s="71"/>
      <c r="J229" s="71"/>
    </row>
    <row r="230" spans="2:10" ht="12.75">
      <c r="B230" s="69"/>
      <c r="C230" s="71"/>
      <c r="D230" s="71"/>
      <c r="E230" s="70"/>
      <c r="F230" s="70"/>
      <c r="G230" s="70"/>
      <c r="H230" s="70"/>
      <c r="I230" s="71"/>
      <c r="J230" s="71"/>
    </row>
    <row r="231" spans="2:10" ht="12.75">
      <c r="B231" s="69"/>
      <c r="C231" s="71"/>
      <c r="D231" s="71"/>
      <c r="E231" s="70"/>
      <c r="F231" s="70"/>
      <c r="G231" s="70"/>
      <c r="H231" s="70"/>
      <c r="I231" s="71"/>
      <c r="J231" s="71"/>
    </row>
    <row r="232" spans="2:10" ht="12.75">
      <c r="B232" s="69"/>
      <c r="C232" s="71"/>
      <c r="D232" s="71"/>
      <c r="E232" s="70"/>
      <c r="F232" s="70"/>
      <c r="G232" s="70"/>
      <c r="H232" s="70"/>
      <c r="I232" s="71"/>
      <c r="J232" s="71"/>
    </row>
    <row r="233" spans="2:10" ht="12.75">
      <c r="B233" s="69"/>
      <c r="C233" s="71"/>
      <c r="D233" s="71"/>
      <c r="E233" s="70"/>
      <c r="F233" s="70"/>
      <c r="G233" s="70"/>
      <c r="H233" s="70"/>
      <c r="I233" s="71"/>
      <c r="J233" s="71"/>
    </row>
    <row r="234" spans="2:10" ht="12.75">
      <c r="B234" s="69"/>
      <c r="C234" s="71"/>
      <c r="D234" s="71"/>
      <c r="E234" s="70"/>
      <c r="F234" s="70"/>
      <c r="G234" s="70"/>
      <c r="H234" s="70"/>
      <c r="I234" s="71"/>
      <c r="J234" s="71"/>
    </row>
    <row r="235" spans="2:10" ht="12.75">
      <c r="B235" s="69"/>
      <c r="C235" s="71"/>
      <c r="D235" s="71"/>
      <c r="E235" s="70"/>
      <c r="F235" s="70"/>
      <c r="G235" s="70"/>
      <c r="H235" s="70"/>
      <c r="I235" s="71"/>
      <c r="J235" s="71"/>
    </row>
    <row r="236" spans="2:10" ht="12.75">
      <c r="B236" s="69"/>
      <c r="C236" s="71"/>
      <c r="D236" s="71"/>
      <c r="E236" s="70"/>
      <c r="F236" s="70"/>
      <c r="G236" s="70"/>
      <c r="H236" s="70"/>
      <c r="I236" s="71"/>
      <c r="J236" s="71"/>
    </row>
    <row r="237" spans="2:10" ht="12.75">
      <c r="B237" s="69"/>
      <c r="C237" s="71"/>
      <c r="D237" s="71"/>
      <c r="E237" s="70"/>
      <c r="F237" s="70"/>
      <c r="G237" s="70"/>
      <c r="H237" s="70"/>
      <c r="I237" s="71"/>
      <c r="J237" s="71"/>
    </row>
    <row r="238" spans="2:10" ht="12.75">
      <c r="B238" s="69"/>
      <c r="C238" s="71"/>
      <c r="D238" s="71"/>
      <c r="E238" s="70"/>
      <c r="F238" s="70"/>
      <c r="G238" s="70"/>
      <c r="H238" s="70"/>
      <c r="I238" s="71"/>
      <c r="J238" s="71"/>
    </row>
    <row r="239" spans="2:10" ht="12.75">
      <c r="B239" s="69"/>
      <c r="C239" s="71"/>
      <c r="D239" s="71"/>
      <c r="E239" s="70"/>
      <c r="F239" s="70"/>
      <c r="G239" s="70"/>
      <c r="H239" s="70"/>
      <c r="I239" s="71"/>
      <c r="J239" s="71"/>
    </row>
    <row r="240" spans="2:10" ht="12.75">
      <c r="B240" s="69"/>
      <c r="C240" s="71"/>
      <c r="D240" s="71"/>
      <c r="E240" s="70"/>
      <c r="F240" s="70"/>
      <c r="G240" s="70"/>
      <c r="H240" s="70"/>
      <c r="I240" s="71"/>
      <c r="J240" s="71"/>
    </row>
    <row r="241" spans="2:10" ht="12.75">
      <c r="B241" s="69"/>
      <c r="C241" s="71"/>
      <c r="D241" s="71"/>
      <c r="E241" s="70"/>
      <c r="F241" s="70"/>
      <c r="G241" s="70"/>
      <c r="H241" s="70"/>
      <c r="I241" s="71"/>
      <c r="J241" s="71"/>
    </row>
    <row r="242" spans="2:10" ht="12.75">
      <c r="B242" s="69"/>
      <c r="C242" s="71"/>
      <c r="D242" s="71"/>
      <c r="E242" s="70"/>
      <c r="F242" s="70"/>
      <c r="G242" s="70"/>
      <c r="H242" s="70"/>
      <c r="I242" s="71"/>
      <c r="J242" s="71"/>
    </row>
    <row r="243" spans="2:10" ht="12.75">
      <c r="B243" s="69"/>
      <c r="C243" s="71"/>
      <c r="D243" s="71"/>
      <c r="E243" s="70"/>
      <c r="F243" s="70"/>
      <c r="G243" s="70"/>
      <c r="H243" s="70"/>
      <c r="I243" s="71"/>
      <c r="J243" s="71"/>
    </row>
    <row r="244" spans="2:10" ht="12.75">
      <c r="B244" s="69"/>
      <c r="C244" s="71"/>
      <c r="D244" s="71"/>
      <c r="E244" s="70"/>
      <c r="F244" s="70"/>
      <c r="G244" s="70"/>
      <c r="H244" s="70"/>
      <c r="I244" s="71"/>
      <c r="J244" s="71"/>
    </row>
    <row r="245" spans="2:10" ht="12.75">
      <c r="B245" s="69"/>
      <c r="C245" s="71"/>
      <c r="D245" s="71"/>
      <c r="E245" s="70"/>
      <c r="F245" s="70"/>
      <c r="G245" s="70"/>
      <c r="H245" s="70"/>
      <c r="I245" s="71"/>
      <c r="J245" s="71"/>
    </row>
    <row r="246" spans="2:10" ht="12.75">
      <c r="B246" s="69"/>
      <c r="C246" s="71"/>
      <c r="D246" s="71"/>
      <c r="E246" s="70"/>
      <c r="F246" s="70"/>
      <c r="G246" s="70"/>
      <c r="H246" s="70"/>
      <c r="I246" s="71"/>
      <c r="J246" s="71"/>
    </row>
    <row r="247" spans="2:10" ht="12.75">
      <c r="B247" s="69"/>
      <c r="C247" s="71"/>
      <c r="D247" s="71"/>
      <c r="E247" s="70"/>
      <c r="F247" s="70"/>
      <c r="G247" s="70"/>
      <c r="H247" s="70"/>
      <c r="I247" s="71"/>
      <c r="J247" s="71"/>
    </row>
    <row r="248" spans="2:10" ht="12.75">
      <c r="B248" s="69"/>
      <c r="C248" s="71"/>
      <c r="D248" s="71"/>
      <c r="E248" s="70"/>
      <c r="F248" s="70"/>
      <c r="G248" s="70"/>
      <c r="H248" s="70"/>
      <c r="I248" s="71"/>
      <c r="J248" s="71"/>
    </row>
    <row r="249" spans="2:10" ht="12.75">
      <c r="B249" s="69"/>
      <c r="C249" s="71"/>
      <c r="D249" s="71"/>
      <c r="E249" s="70"/>
      <c r="F249" s="70"/>
      <c r="G249" s="70"/>
      <c r="H249" s="70"/>
      <c r="I249" s="71"/>
      <c r="J249" s="71"/>
    </row>
    <row r="250" spans="2:10" ht="12.75">
      <c r="B250" s="69"/>
      <c r="C250" s="71"/>
      <c r="D250" s="71"/>
      <c r="E250" s="70"/>
      <c r="F250" s="70"/>
      <c r="G250" s="70"/>
      <c r="H250" s="70"/>
      <c r="I250" s="71"/>
      <c r="J250" s="71"/>
    </row>
    <row r="251" spans="2:10" ht="12.75">
      <c r="B251" s="69"/>
      <c r="C251" s="71"/>
      <c r="D251" s="71"/>
      <c r="E251" s="70"/>
      <c r="F251" s="70"/>
      <c r="G251" s="70"/>
      <c r="H251" s="70"/>
      <c r="I251" s="71"/>
      <c r="J251" s="71"/>
    </row>
    <row r="252" spans="2:10" ht="12.75">
      <c r="B252" s="69"/>
      <c r="C252" s="71"/>
      <c r="D252" s="71"/>
      <c r="E252" s="70"/>
      <c r="F252" s="70"/>
      <c r="G252" s="70"/>
      <c r="H252" s="70"/>
      <c r="I252" s="71"/>
      <c r="J252" s="71"/>
    </row>
    <row r="253" spans="2:10" ht="12.75">
      <c r="B253" s="69"/>
      <c r="C253" s="71"/>
      <c r="D253" s="71"/>
      <c r="E253" s="70"/>
      <c r="F253" s="70"/>
      <c r="G253" s="70"/>
      <c r="H253" s="70"/>
      <c r="I253" s="71"/>
      <c r="J253" s="71"/>
    </row>
    <row r="254" spans="2:10" ht="12.75">
      <c r="B254" s="69"/>
      <c r="C254" s="71"/>
      <c r="D254" s="71"/>
      <c r="E254" s="70"/>
      <c r="F254" s="70"/>
      <c r="G254" s="70"/>
      <c r="H254" s="70"/>
      <c r="I254" s="71"/>
      <c r="J254" s="71"/>
    </row>
    <row r="255" spans="2:10" ht="12.75">
      <c r="B255" s="69"/>
      <c r="C255" s="71"/>
      <c r="D255" s="71"/>
      <c r="E255" s="70"/>
      <c r="F255" s="70"/>
      <c r="G255" s="70"/>
      <c r="H255" s="70"/>
      <c r="I255" s="71"/>
      <c r="J255" s="71"/>
    </row>
    <row r="256" spans="2:10" ht="12.75">
      <c r="B256" s="69"/>
      <c r="C256" s="71"/>
      <c r="D256" s="71"/>
      <c r="E256" s="70"/>
      <c r="F256" s="70"/>
      <c r="G256" s="70"/>
      <c r="H256" s="70"/>
      <c r="I256" s="71"/>
      <c r="J256" s="71"/>
    </row>
    <row r="257" spans="2:10" ht="12.75">
      <c r="B257" s="69"/>
      <c r="C257" s="71"/>
      <c r="D257" s="71"/>
      <c r="E257" s="70"/>
      <c r="F257" s="70"/>
      <c r="G257" s="70"/>
      <c r="H257" s="70"/>
      <c r="I257" s="71"/>
      <c r="J257" s="71"/>
    </row>
    <row r="258" spans="2:10" ht="12.75">
      <c r="B258" s="69"/>
      <c r="C258" s="71"/>
      <c r="D258" s="71"/>
      <c r="E258" s="70"/>
      <c r="F258" s="70"/>
      <c r="G258" s="70"/>
      <c r="H258" s="70"/>
      <c r="I258" s="71"/>
      <c r="J258" s="71"/>
    </row>
    <row r="259" spans="2:10" ht="12.75">
      <c r="B259" s="69"/>
      <c r="C259" s="71"/>
      <c r="D259" s="71"/>
      <c r="E259" s="70"/>
      <c r="F259" s="70"/>
      <c r="G259" s="70"/>
      <c r="H259" s="70"/>
      <c r="I259" s="71"/>
      <c r="J259" s="71"/>
    </row>
    <row r="260" spans="2:10" ht="12.75">
      <c r="B260" s="69"/>
      <c r="C260" s="71"/>
      <c r="D260" s="71"/>
      <c r="E260" s="70"/>
      <c r="F260" s="70"/>
      <c r="G260" s="70"/>
      <c r="H260" s="70"/>
      <c r="I260" s="71"/>
      <c r="J260" s="71"/>
    </row>
    <row r="261" spans="2:10" ht="12.75">
      <c r="B261" s="69"/>
      <c r="C261" s="71"/>
      <c r="D261" s="71"/>
      <c r="E261" s="70"/>
      <c r="F261" s="70"/>
      <c r="G261" s="70"/>
      <c r="H261" s="70"/>
      <c r="I261" s="71"/>
      <c r="J261" s="71"/>
    </row>
    <row r="262" spans="2:10" ht="12.75">
      <c r="B262" s="69"/>
      <c r="C262" s="71"/>
      <c r="D262" s="71"/>
      <c r="E262" s="70"/>
      <c r="F262" s="70"/>
      <c r="G262" s="70"/>
      <c r="H262" s="70"/>
      <c r="I262" s="71"/>
      <c r="J262" s="71"/>
    </row>
    <row r="263" spans="2:10" ht="12.75">
      <c r="B263" s="69"/>
      <c r="C263" s="71"/>
      <c r="D263" s="71"/>
      <c r="E263" s="70"/>
      <c r="F263" s="70"/>
      <c r="G263" s="70"/>
      <c r="H263" s="70"/>
      <c r="I263" s="71"/>
      <c r="J263" s="71"/>
    </row>
    <row r="264" spans="2:10" ht="12.75">
      <c r="B264" s="69"/>
      <c r="C264" s="71"/>
      <c r="D264" s="71"/>
      <c r="E264" s="70"/>
      <c r="F264" s="70"/>
      <c r="G264" s="70"/>
      <c r="H264" s="70"/>
      <c r="I264" s="71"/>
      <c r="J264" s="71"/>
    </row>
    <row r="265" spans="2:10" ht="12.75">
      <c r="B265" s="69"/>
      <c r="C265" s="71"/>
      <c r="D265" s="71"/>
      <c r="E265" s="70"/>
      <c r="F265" s="70"/>
      <c r="G265" s="70"/>
      <c r="H265" s="70"/>
      <c r="I265" s="71"/>
      <c r="J265" s="71"/>
    </row>
    <row r="266" spans="2:10" ht="12.75">
      <c r="B266" s="69"/>
      <c r="C266" s="71"/>
      <c r="D266" s="71"/>
      <c r="E266" s="70"/>
      <c r="F266" s="70"/>
      <c r="G266" s="70"/>
      <c r="H266" s="70"/>
      <c r="I266" s="71"/>
      <c r="J266" s="71"/>
    </row>
    <row r="267" spans="2:10" ht="12.75">
      <c r="B267" s="69"/>
      <c r="C267" s="71"/>
      <c r="D267" s="71"/>
      <c r="E267" s="70"/>
      <c r="F267" s="70"/>
      <c r="G267" s="70"/>
      <c r="H267" s="70"/>
      <c r="I267" s="71"/>
      <c r="J267" s="71"/>
    </row>
    <row r="268" spans="2:10" ht="12.75">
      <c r="B268" s="69"/>
      <c r="C268" s="71"/>
      <c r="D268" s="71"/>
      <c r="E268" s="70"/>
      <c r="F268" s="70"/>
      <c r="G268" s="70"/>
      <c r="H268" s="70"/>
      <c r="I268" s="71"/>
      <c r="J268" s="71"/>
    </row>
    <row r="269" spans="2:10" ht="12.75">
      <c r="B269" s="69"/>
      <c r="C269" s="71"/>
      <c r="D269" s="71"/>
      <c r="E269" s="70"/>
      <c r="F269" s="70"/>
      <c r="G269" s="70"/>
      <c r="H269" s="70"/>
      <c r="I269" s="71"/>
      <c r="J269" s="71"/>
    </row>
    <row r="270" spans="2:10" ht="12.75">
      <c r="B270" s="69"/>
      <c r="C270" s="71"/>
      <c r="D270" s="71"/>
      <c r="E270" s="70"/>
      <c r="F270" s="70"/>
      <c r="G270" s="70"/>
      <c r="H270" s="70"/>
      <c r="I270" s="71"/>
      <c r="J270" s="71"/>
    </row>
    <row r="271" spans="2:10" ht="12.75">
      <c r="B271" s="69"/>
      <c r="C271" s="71"/>
      <c r="D271" s="71"/>
      <c r="E271" s="70"/>
      <c r="F271" s="70"/>
      <c r="G271" s="70"/>
      <c r="H271" s="70"/>
      <c r="I271" s="71"/>
      <c r="J271" s="71"/>
    </row>
    <row r="272" spans="2:10" ht="12.75">
      <c r="B272" s="69"/>
      <c r="C272" s="71"/>
      <c r="D272" s="71"/>
      <c r="E272" s="70"/>
      <c r="F272" s="70"/>
      <c r="G272" s="70"/>
      <c r="H272" s="70"/>
      <c r="I272" s="71"/>
      <c r="J272" s="71"/>
    </row>
    <row r="273" spans="2:10" ht="12.75">
      <c r="B273" s="69"/>
      <c r="C273" s="71"/>
      <c r="D273" s="71"/>
      <c r="E273" s="70"/>
      <c r="F273" s="70"/>
      <c r="G273" s="70"/>
      <c r="H273" s="70"/>
      <c r="I273" s="71"/>
      <c r="J273" s="71"/>
    </row>
    <row r="274" spans="2:10" ht="12.75">
      <c r="B274" s="69"/>
      <c r="C274" s="71"/>
      <c r="D274" s="71"/>
      <c r="E274" s="70"/>
      <c r="F274" s="70"/>
      <c r="G274" s="70"/>
      <c r="H274" s="70"/>
      <c r="I274" s="71"/>
      <c r="J274" s="71"/>
    </row>
    <row r="275" spans="2:10" ht="12.75">
      <c r="B275" s="69"/>
      <c r="C275" s="71"/>
      <c r="D275" s="71"/>
      <c r="E275" s="70"/>
      <c r="F275" s="70"/>
      <c r="G275" s="70"/>
      <c r="H275" s="70"/>
      <c r="I275" s="71"/>
      <c r="J275" s="71"/>
    </row>
    <row r="276" spans="2:10" ht="12.75">
      <c r="B276" s="69"/>
      <c r="C276" s="71"/>
      <c r="D276" s="71"/>
      <c r="E276" s="70"/>
      <c r="F276" s="70"/>
      <c r="G276" s="70"/>
      <c r="H276" s="70"/>
      <c r="I276" s="71"/>
      <c r="J276" s="71"/>
    </row>
    <row r="277" spans="2:10" ht="12.75">
      <c r="B277" s="69"/>
      <c r="C277" s="71"/>
      <c r="D277" s="71"/>
      <c r="E277" s="70"/>
      <c r="F277" s="70"/>
      <c r="G277" s="70"/>
      <c r="H277" s="70"/>
      <c r="I277" s="71"/>
      <c r="J277" s="71"/>
    </row>
    <row r="278" spans="2:10" ht="12.75">
      <c r="B278" s="69"/>
      <c r="C278" s="71"/>
      <c r="D278" s="71"/>
      <c r="E278" s="70"/>
      <c r="F278" s="70"/>
      <c r="G278" s="70"/>
      <c r="H278" s="70"/>
      <c r="I278" s="71"/>
      <c r="J278" s="71"/>
    </row>
    <row r="279" spans="2:10" ht="12.75">
      <c r="B279" s="69"/>
      <c r="C279" s="71"/>
      <c r="D279" s="71"/>
      <c r="E279" s="70"/>
      <c r="F279" s="70"/>
      <c r="G279" s="70"/>
      <c r="H279" s="70"/>
      <c r="I279" s="71"/>
      <c r="J279" s="71"/>
    </row>
    <row r="280" spans="2:10" ht="12.75">
      <c r="B280" s="69"/>
      <c r="C280" s="71"/>
      <c r="D280" s="71"/>
      <c r="E280" s="70"/>
      <c r="F280" s="70"/>
      <c r="G280" s="70"/>
      <c r="H280" s="70"/>
      <c r="I280" s="71"/>
      <c r="J280" s="71"/>
    </row>
    <row r="281" spans="2:10" ht="12.75">
      <c r="B281" s="69"/>
      <c r="C281" s="71"/>
      <c r="D281" s="71"/>
      <c r="E281" s="70"/>
      <c r="F281" s="70"/>
      <c r="G281" s="70"/>
      <c r="H281" s="70"/>
      <c r="I281" s="71"/>
      <c r="J281" s="71"/>
    </row>
    <row r="282" spans="2:10" ht="12.75">
      <c r="B282" s="69"/>
      <c r="C282" s="71"/>
      <c r="D282" s="71"/>
      <c r="E282" s="70"/>
      <c r="F282" s="70"/>
      <c r="G282" s="70"/>
      <c r="H282" s="70"/>
      <c r="I282" s="71"/>
      <c r="J282" s="71"/>
    </row>
    <row r="283" spans="2:10" ht="12.75">
      <c r="B283" s="69"/>
      <c r="C283" s="71"/>
      <c r="D283" s="71"/>
      <c r="E283" s="70"/>
      <c r="F283" s="70"/>
      <c r="G283" s="70"/>
      <c r="H283" s="70"/>
      <c r="I283" s="71"/>
      <c r="J283" s="71"/>
    </row>
    <row r="284" spans="2:10" ht="12.75">
      <c r="B284" s="69"/>
      <c r="C284" s="71"/>
      <c r="D284" s="71"/>
      <c r="E284" s="70"/>
      <c r="F284" s="70"/>
      <c r="G284" s="70"/>
      <c r="H284" s="70"/>
      <c r="I284" s="71"/>
      <c r="J284" s="71"/>
    </row>
    <row r="285" spans="2:10" ht="12.75">
      <c r="B285" s="69"/>
      <c r="C285" s="71"/>
      <c r="D285" s="71"/>
      <c r="E285" s="70"/>
      <c r="F285" s="70"/>
      <c r="G285" s="70"/>
      <c r="H285" s="70"/>
      <c r="I285" s="71"/>
      <c r="J285" s="71"/>
    </row>
    <row r="286" spans="2:10" ht="12.75">
      <c r="B286" s="69"/>
      <c r="C286" s="71"/>
      <c r="D286" s="71"/>
      <c r="E286" s="70"/>
      <c r="F286" s="70"/>
      <c r="G286" s="70"/>
      <c r="H286" s="70"/>
      <c r="I286" s="71"/>
      <c r="J286" s="71"/>
    </row>
    <row r="287" spans="2:10" ht="12.75">
      <c r="B287" s="69"/>
      <c r="C287" s="71"/>
      <c r="D287" s="71"/>
      <c r="E287" s="70"/>
      <c r="F287" s="70"/>
      <c r="G287" s="70"/>
      <c r="H287" s="70"/>
      <c r="I287" s="71"/>
      <c r="J287" s="71"/>
    </row>
    <row r="288" spans="2:10" ht="12.75">
      <c r="B288" s="69"/>
      <c r="C288" s="71"/>
      <c r="D288" s="71"/>
      <c r="E288" s="70"/>
      <c r="F288" s="70"/>
      <c r="G288" s="70"/>
      <c r="H288" s="70"/>
      <c r="I288" s="71"/>
      <c r="J288" s="71"/>
    </row>
    <row r="289" spans="2:10" ht="12.75">
      <c r="B289" s="69"/>
      <c r="C289" s="71"/>
      <c r="D289" s="71"/>
      <c r="E289" s="70"/>
      <c r="F289" s="70"/>
      <c r="G289" s="70"/>
      <c r="H289" s="70"/>
      <c r="I289" s="71"/>
      <c r="J289" s="71"/>
    </row>
    <row r="290" spans="2:10" ht="12.75">
      <c r="B290" s="69"/>
      <c r="C290" s="71"/>
      <c r="D290" s="71"/>
      <c r="E290" s="70"/>
      <c r="F290" s="70"/>
      <c r="G290" s="70"/>
      <c r="H290" s="70"/>
      <c r="I290" s="71"/>
      <c r="J290" s="71"/>
    </row>
    <row r="291" spans="2:10" ht="12.75">
      <c r="B291" s="69"/>
      <c r="C291" s="71"/>
      <c r="D291" s="71"/>
      <c r="E291" s="70"/>
      <c r="F291" s="70"/>
      <c r="G291" s="70"/>
      <c r="H291" s="70"/>
      <c r="I291" s="71"/>
      <c r="J291" s="71"/>
    </row>
    <row r="292" spans="2:10" ht="12.75">
      <c r="B292" s="69"/>
      <c r="C292" s="71"/>
      <c r="D292" s="71"/>
      <c r="E292" s="70"/>
      <c r="F292" s="70"/>
      <c r="G292" s="70"/>
      <c r="H292" s="70"/>
      <c r="I292" s="71"/>
      <c r="J292" s="71"/>
    </row>
    <row r="293" spans="2:10" ht="12.75">
      <c r="B293" s="69"/>
      <c r="C293" s="71"/>
      <c r="D293" s="71"/>
      <c r="E293" s="70"/>
      <c r="F293" s="70"/>
      <c r="G293" s="70"/>
      <c r="H293" s="70"/>
      <c r="I293" s="71"/>
      <c r="J293" s="71"/>
    </row>
    <row r="294" spans="2:10" ht="12.75">
      <c r="B294" s="69"/>
      <c r="C294" s="71"/>
      <c r="D294" s="71"/>
      <c r="E294" s="70"/>
      <c r="F294" s="70"/>
      <c r="G294" s="70"/>
      <c r="H294" s="70"/>
      <c r="I294" s="71"/>
      <c r="J294" s="71"/>
    </row>
    <row r="295" spans="2:10" ht="12.75">
      <c r="B295" s="69"/>
      <c r="C295" s="71"/>
      <c r="D295" s="71"/>
      <c r="E295" s="70"/>
      <c r="F295" s="70"/>
      <c r="G295" s="70"/>
      <c r="H295" s="70"/>
      <c r="I295" s="71"/>
      <c r="J295" s="71"/>
    </row>
    <row r="296" spans="2:10" ht="12.75">
      <c r="B296" s="69"/>
      <c r="C296" s="71"/>
      <c r="D296" s="71"/>
      <c r="E296" s="70"/>
      <c r="F296" s="70"/>
      <c r="G296" s="70"/>
      <c r="H296" s="70"/>
      <c r="I296" s="71"/>
      <c r="J296" s="71"/>
    </row>
    <row r="297" spans="2:10" ht="12.75">
      <c r="B297" s="69"/>
      <c r="C297" s="71"/>
      <c r="D297" s="71"/>
      <c r="E297" s="70"/>
      <c r="F297" s="70"/>
      <c r="G297" s="70"/>
      <c r="H297" s="70"/>
      <c r="I297" s="71"/>
      <c r="J297" s="71"/>
    </row>
    <row r="298" spans="2:10" ht="12.75">
      <c r="B298" s="69"/>
      <c r="C298" s="71"/>
      <c r="D298" s="71"/>
      <c r="E298" s="70"/>
      <c r="F298" s="70"/>
      <c r="G298" s="70"/>
      <c r="H298" s="70"/>
      <c r="I298" s="71"/>
      <c r="J298" s="71"/>
    </row>
    <row r="299" spans="2:10" ht="12.75">
      <c r="B299" s="69"/>
      <c r="C299" s="71"/>
      <c r="D299" s="71"/>
      <c r="E299" s="70"/>
      <c r="F299" s="70"/>
      <c r="G299" s="70"/>
      <c r="H299" s="70"/>
      <c r="I299" s="71"/>
      <c r="J299" s="71"/>
    </row>
  </sheetData>
  <sheetProtection/>
  <mergeCells count="8">
    <mergeCell ref="D1:G1"/>
    <mergeCell ref="A3:A4"/>
    <mergeCell ref="B3:B4"/>
    <mergeCell ref="C3:G3"/>
    <mergeCell ref="A34:B34"/>
    <mergeCell ref="A35:A36"/>
    <mergeCell ref="B35:B36"/>
    <mergeCell ref="C35:G35"/>
  </mergeCells>
  <printOptions horizontalCentered="1"/>
  <pageMargins left="0.7480314960629921" right="0.7480314960629921" top="0.7874015748031497" bottom="0.7874015748031497" header="0" footer="0"/>
  <pageSetup fitToHeight="1" fitToWidth="1" horizontalDpi="600" verticalDpi="600" orientation="portrait" paperSize="9" scale="67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Fedorova.UO</dc:creator>
  <cp:keywords/>
  <dc:description/>
  <cp:lastModifiedBy>Петрова</cp:lastModifiedBy>
  <cp:lastPrinted>2016-04-27T06:04:40Z</cp:lastPrinted>
  <dcterms:created xsi:type="dcterms:W3CDTF">2005-11-03T11:37:27Z</dcterms:created>
  <dcterms:modified xsi:type="dcterms:W3CDTF">2016-04-27T07:07:08Z</dcterms:modified>
  <cp:category/>
  <cp:version/>
  <cp:contentType/>
  <cp:contentStatus/>
</cp:coreProperties>
</file>